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12420" windowHeight="6828" activeTab="1"/>
  </bookViews>
  <sheets>
    <sheet name="AMA 10 Jahre" sheetId="1" r:id="rId1"/>
    <sheet name="KCV" sheetId="2" r:id="rId2"/>
    <sheet name="Aktienkurs amazon" sheetId="3" r:id="rId3"/>
    <sheet name="Historical Prices" sheetId="8" r:id="rId4"/>
  </sheets>
  <calcPr calcId="125725"/>
</workbook>
</file>

<file path=xl/calcChain.xml><?xml version="1.0" encoding="utf-8"?>
<calcChain xmlns="http://schemas.openxmlformats.org/spreadsheetml/2006/main">
  <c r="C5" i="2"/>
  <c r="C7" s="1"/>
  <c r="D5"/>
  <c r="E5"/>
  <c r="F5"/>
  <c r="G5"/>
  <c r="H5"/>
  <c r="H7" s="1"/>
  <c r="I5"/>
  <c r="J5"/>
  <c r="K5"/>
  <c r="B5"/>
  <c r="D7"/>
  <c r="E7"/>
  <c r="F7"/>
  <c r="G7"/>
  <c r="I7"/>
  <c r="J7"/>
  <c r="K7"/>
  <c r="B7"/>
  <c r="J4" i="8"/>
  <c r="H120"/>
  <c r="H119"/>
  <c r="H118"/>
  <c r="H117"/>
  <c r="H116"/>
  <c r="H115"/>
  <c r="H114"/>
  <c r="H113"/>
  <c r="H112"/>
  <c r="H111"/>
  <c r="H110"/>
  <c r="H109"/>
  <c r="H108"/>
  <c r="H107"/>
  <c r="H106"/>
  <c r="H105"/>
  <c r="H103"/>
  <c r="H102"/>
  <c r="H101"/>
  <c r="H100"/>
  <c r="H99"/>
  <c r="H98"/>
  <c r="H97"/>
  <c r="H96"/>
  <c r="H95"/>
  <c r="H94"/>
  <c r="H93"/>
  <c r="H92"/>
  <c r="H91"/>
  <c r="H90"/>
  <c r="H89"/>
  <c r="H87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0"/>
  <c r="H8"/>
  <c r="H6"/>
  <c r="H5"/>
  <c r="H4"/>
  <c r="H3"/>
  <c r="H121"/>
  <c r="C3" i="2"/>
  <c r="D3"/>
  <c r="E3"/>
  <c r="F3"/>
  <c r="G3"/>
  <c r="H3"/>
  <c r="I3"/>
  <c r="J3"/>
  <c r="K3"/>
  <c r="B3"/>
  <c r="M6" i="1"/>
  <c r="M5"/>
  <c r="M4"/>
  <c r="M3"/>
  <c r="M7" i="2" l="1"/>
</calcChain>
</file>

<file path=xl/sharedStrings.xml><?xml version="1.0" encoding="utf-8"?>
<sst xmlns="http://schemas.openxmlformats.org/spreadsheetml/2006/main" count="102" uniqueCount="91">
  <si>
    <t>Umsatz</t>
  </si>
  <si>
    <t>Operatives Ergebnis</t>
  </si>
  <si>
    <t>Mio. USD</t>
  </si>
  <si>
    <r>
      <t xml:space="preserve">Wachstum </t>
    </r>
    <r>
      <rPr>
        <b/>
        <sz val="11"/>
        <color theme="1"/>
        <rFont val="Calibri"/>
        <family val="2"/>
      </rPr>
      <t>Ø</t>
    </r>
  </si>
  <si>
    <t>Free Cash Flow</t>
  </si>
  <si>
    <t>Operativer Cash flow</t>
  </si>
  <si>
    <t>Aktienkurs Jahresende</t>
  </si>
  <si>
    <t>KCV</t>
  </si>
  <si>
    <t>Mittelwert</t>
  </si>
  <si>
    <t>Date</t>
  </si>
  <si>
    <t>Open</t>
  </si>
  <si>
    <t>High</t>
  </si>
  <si>
    <t>Low</t>
  </si>
  <si>
    <t>Close</t>
  </si>
  <si>
    <t>Volume</t>
  </si>
  <si>
    <t>Adj Close</t>
  </si>
  <si>
    <t>673.75</t>
  </si>
  <si>
    <t>511.00</t>
  </si>
  <si>
    <t>506.00</t>
  </si>
  <si>
    <t>490.50</t>
  </si>
  <si>
    <t>451.00</t>
  </si>
  <si>
    <t>439.00</t>
  </si>
  <si>
    <t>359.50</t>
  </si>
  <si>
    <t>285.25</t>
  </si>
  <si>
    <t>284.00</t>
  </si>
  <si>
    <t>288.00</t>
  </si>
  <si>
    <t>399.00</t>
  </si>
  <si>
    <t>379.50</t>
  </si>
  <si>
    <t>296.50</t>
  </si>
  <si>
    <t>279.00</t>
  </si>
  <si>
    <t>245.75</t>
  </si>
  <si>
    <t>265.50</t>
  </si>
  <si>
    <t>242.75</t>
  </si>
  <si>
    <t>250.00</t>
  </si>
  <si>
    <t>172.00</t>
  </si>
  <si>
    <t>196.50</t>
  </si>
  <si>
    <t>173.50</t>
  </si>
  <si>
    <t>244.00</t>
  </si>
  <si>
    <t>225.00</t>
  </si>
  <si>
    <t>206.25</t>
  </si>
  <si>
    <t>180.00</t>
  </si>
  <si>
    <t>117.57</t>
  </si>
  <si>
    <t>123.18</t>
  </si>
  <si>
    <t>113.82</t>
  </si>
  <si>
    <t>136.25</t>
  </si>
  <si>
    <t>116.25</t>
  </si>
  <si>
    <t>92.50</t>
  </si>
  <si>
    <t>125.68</t>
  </si>
  <si>
    <t>94.50</t>
  </si>
  <si>
    <t>80.25</t>
  </si>
  <si>
    <t>76.25</t>
  </si>
  <si>
    <t>86.68</t>
  </si>
  <si>
    <t>59.82</t>
  </si>
  <si>
    <t>58.57</t>
  </si>
  <si>
    <t>58.82</t>
  </si>
  <si>
    <t>42.00</t>
  </si>
  <si>
    <t>38.82</t>
  </si>
  <si>
    <t>58.73</t>
  </si>
  <si>
    <t>34.68</t>
  </si>
  <si>
    <t>61.32</t>
  </si>
  <si>
    <t>91.75</t>
  </si>
  <si>
    <t>84.75</t>
  </si>
  <si>
    <t>63.59</t>
  </si>
  <si>
    <t>76.93</t>
  </si>
  <si>
    <t>97.43</t>
  </si>
  <si>
    <t>87.75</t>
  </si>
  <si>
    <t>76.50</t>
  </si>
  <si>
    <t>89.00</t>
  </si>
  <si>
    <t>63.84</t>
  </si>
  <si>
    <t>39.32</t>
  </si>
  <si>
    <t>36.68</t>
  </si>
  <si>
    <t>38.68</t>
  </si>
  <si>
    <t>43.25</t>
  </si>
  <si>
    <t>40.34</t>
  </si>
  <si>
    <t>31.98</t>
  </si>
  <si>
    <t>38.59</t>
  </si>
  <si>
    <t>30.58</t>
  </si>
  <si>
    <t>38.09</t>
  </si>
  <si>
    <t>30.85</t>
  </si>
  <si>
    <t>29.68</t>
  </si>
  <si>
    <t>30.99</t>
  </si>
  <si>
    <t>25.76</t>
  </si>
  <si>
    <t>30.83</t>
  </si>
  <si>
    <t>38.52</t>
  </si>
  <si>
    <t>38.84</t>
  </si>
  <si>
    <t>36.50</t>
  </si>
  <si>
    <t>31.52</t>
  </si>
  <si>
    <t>44.82</t>
  </si>
  <si>
    <t>Anzahl Aktien</t>
  </si>
  <si>
    <t>CF pro Aktie</t>
  </si>
  <si>
    <t>Operativer Cash flow (in. Mio. USD)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</si>
</sst>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#,##0.0"/>
    <numFmt numFmtId="168" formatCode="0.00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0" fillId="0" borderId="0" xfId="0" applyNumberFormat="1"/>
    <xf numFmtId="165" fontId="3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164" fontId="3" fillId="0" borderId="1" xfId="1" applyNumberFormat="1" applyFont="1" applyBorder="1"/>
    <xf numFmtId="14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165" fontId="2" fillId="0" borderId="1" xfId="0" applyNumberFormat="1" applyFont="1" applyBorder="1"/>
    <xf numFmtId="165" fontId="3" fillId="0" borderId="1" xfId="0" applyNumberFormat="1" applyFont="1" applyBorder="1"/>
    <xf numFmtId="166" fontId="2" fillId="0" borderId="0" xfId="0" applyNumberFormat="1" applyFont="1"/>
    <xf numFmtId="168" fontId="2" fillId="0" borderId="0" xfId="0" applyNumberFormat="1" applyFont="1"/>
    <xf numFmtId="166" fontId="2" fillId="0" borderId="1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46A63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600"/>
              <a:t>Umsatz-, Ergebnis und Cash</a:t>
            </a:r>
            <a:r>
              <a:rPr lang="de-DE" sz="1600" baseline="0"/>
              <a:t> flow Entwicklung Amazon 2006 bis 2015</a:t>
            </a:r>
            <a:endParaRPr lang="de-DE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229516428789601"/>
          <c:y val="0.26093915787122346"/>
          <c:w val="0.78984667068875758"/>
          <c:h val="0.63272556355987486"/>
        </c:manualLayout>
      </c:layout>
      <c:lineChart>
        <c:grouping val="standard"/>
        <c:ser>
          <c:idx val="0"/>
          <c:order val="0"/>
          <c:tx>
            <c:strRef>
              <c:f>'AMA 10 Jahre'!$A$4</c:f>
              <c:strCache>
                <c:ptCount val="1"/>
                <c:pt idx="0">
                  <c:v>Operatives Ergebnis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'AMA 10 Jahre'!$B$1:$K$1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'AMA 10 Jahre'!$B$4:$K$4</c:f>
              <c:numCache>
                <c:formatCode>#,##0</c:formatCode>
                <c:ptCount val="10"/>
                <c:pt idx="0">
                  <c:v>389</c:v>
                </c:pt>
                <c:pt idx="1">
                  <c:v>655</c:v>
                </c:pt>
                <c:pt idx="2">
                  <c:v>842</c:v>
                </c:pt>
                <c:pt idx="3">
                  <c:v>1129</c:v>
                </c:pt>
                <c:pt idx="4">
                  <c:v>1406</c:v>
                </c:pt>
                <c:pt idx="5">
                  <c:v>862</c:v>
                </c:pt>
                <c:pt idx="6">
                  <c:v>676</c:v>
                </c:pt>
                <c:pt idx="7">
                  <c:v>745</c:v>
                </c:pt>
                <c:pt idx="8">
                  <c:v>178</c:v>
                </c:pt>
                <c:pt idx="9">
                  <c:v>2233</c:v>
                </c:pt>
              </c:numCache>
            </c:numRef>
          </c:val>
        </c:ser>
        <c:ser>
          <c:idx val="1"/>
          <c:order val="1"/>
          <c:tx>
            <c:strRef>
              <c:f>'AMA 10 Jahre'!$A$5</c:f>
              <c:strCache>
                <c:ptCount val="1"/>
                <c:pt idx="0">
                  <c:v>Operativer Cash flow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'AMA 10 Jahre'!$B$1:$K$1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'AMA 10 Jahre'!$B$5:$K$5</c:f>
              <c:numCache>
                <c:formatCode>#,##0</c:formatCode>
                <c:ptCount val="10"/>
                <c:pt idx="0">
                  <c:v>702</c:v>
                </c:pt>
                <c:pt idx="1">
                  <c:v>1405</c:v>
                </c:pt>
                <c:pt idx="2">
                  <c:v>1697</c:v>
                </c:pt>
                <c:pt idx="3">
                  <c:v>3293</c:v>
                </c:pt>
                <c:pt idx="4">
                  <c:v>3495</c:v>
                </c:pt>
                <c:pt idx="5">
                  <c:v>3903</c:v>
                </c:pt>
                <c:pt idx="6">
                  <c:v>4180</c:v>
                </c:pt>
                <c:pt idx="7">
                  <c:v>5475</c:v>
                </c:pt>
                <c:pt idx="8">
                  <c:v>6842</c:v>
                </c:pt>
                <c:pt idx="9">
                  <c:v>11920</c:v>
                </c:pt>
              </c:numCache>
            </c:numRef>
          </c:val>
        </c:ser>
        <c:ser>
          <c:idx val="2"/>
          <c:order val="2"/>
          <c:tx>
            <c:strRef>
              <c:f>'AMA 10 Jahre'!$A$6</c:f>
              <c:strCache>
                <c:ptCount val="1"/>
                <c:pt idx="0">
                  <c:v>Free Cash Flow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5.1557217847769031E-2"/>
                  <c:y val="-0.2389198358183951"/>
                </c:manualLayout>
              </c:layout>
              <c:tx>
                <c:rich>
                  <a:bodyPr/>
                  <a:lstStyle/>
                  <a:p>
                    <a:pPr>
                      <a:defRPr sz="1050" b="1"/>
                    </a:pPr>
                    <a:r>
                      <a:rPr lang="en-US" sz="1050" b="1"/>
                      <a:t>Operativer</a:t>
                    </a:r>
                    <a:r>
                      <a:rPr lang="en-US" sz="1050" b="1" baseline="0"/>
                      <a:t> 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Cash Flow Ø 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+ 37%</a:t>
                    </a:r>
                    <a:r>
                      <a:rPr lang="en-US" sz="1050" b="1" baseline="0"/>
                      <a:t> p.a.</a:t>
                    </a:r>
                    <a:endParaRPr lang="en-US" sz="1050" b="1"/>
                  </a:p>
                </c:rich>
              </c:tx>
              <c:spPr/>
              <c:showSerName val="1"/>
            </c:dLbl>
            <c:dLbl>
              <c:idx val="8"/>
              <c:delete val="1"/>
            </c:dLbl>
            <c:dLbl>
              <c:idx val="9"/>
              <c:delete val="1"/>
            </c:dLbl>
            <c:showSerName val="1"/>
          </c:dLbls>
          <c:cat>
            <c:numRef>
              <c:f>'AMA 10 Jahre'!$B$1:$K$1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'AMA 10 Jahre'!$B$6:$K$6</c:f>
              <c:numCache>
                <c:formatCode>#,##0</c:formatCode>
                <c:ptCount val="10"/>
                <c:pt idx="0">
                  <c:v>486</c:v>
                </c:pt>
                <c:pt idx="1">
                  <c:v>1181</c:v>
                </c:pt>
                <c:pt idx="2">
                  <c:v>1364</c:v>
                </c:pt>
                <c:pt idx="3">
                  <c:v>2920</c:v>
                </c:pt>
                <c:pt idx="4">
                  <c:v>2516</c:v>
                </c:pt>
                <c:pt idx="5">
                  <c:v>2092</c:v>
                </c:pt>
                <c:pt idx="6">
                  <c:v>395</c:v>
                </c:pt>
                <c:pt idx="7">
                  <c:v>2031</c:v>
                </c:pt>
                <c:pt idx="8">
                  <c:v>1949</c:v>
                </c:pt>
                <c:pt idx="9">
                  <c:v>7331</c:v>
                </c:pt>
              </c:numCache>
            </c:numRef>
          </c:val>
        </c:ser>
        <c:marker val="1"/>
        <c:axId val="45440384"/>
        <c:axId val="62984192"/>
      </c:lineChart>
      <c:lineChart>
        <c:grouping val="standard"/>
        <c:ser>
          <c:idx val="3"/>
          <c:order val="3"/>
          <c:tx>
            <c:strRef>
              <c:f>'AMA 10 Jahre'!$A$3</c:f>
              <c:strCache>
                <c:ptCount val="1"/>
                <c:pt idx="0">
                  <c:v>Umsatz</c:v>
                </c:pt>
              </c:strCache>
            </c:strRef>
          </c:tx>
          <c:spPr>
            <a:ln>
              <a:solidFill>
                <a:srgbClr val="00206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0.10004741927397165"/>
                  <c:y val="-4.3226930448722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Umsatz Ø </a:t>
                    </a:r>
                    <a:br>
                      <a:rPr lang="en-US"/>
                    </a:br>
                    <a:r>
                      <a:rPr lang="en-US"/>
                      <a:t>+ 29%</a:t>
                    </a:r>
                    <a:r>
                      <a:rPr lang="en-US" baseline="0"/>
                      <a:t> p.a.</a:t>
                    </a:r>
                    <a:endParaRPr lang="en-US"/>
                  </a:p>
                </c:rich>
              </c:tx>
              <c:showSerName val="1"/>
            </c:dLbl>
            <c:dLbl>
              <c:idx val="9"/>
              <c:delete val="1"/>
            </c:dLbl>
            <c:txPr>
              <a:bodyPr/>
              <a:lstStyle/>
              <a:p>
                <a:pPr>
                  <a:defRPr sz="1050" b="1"/>
                </a:pPr>
                <a:endParaRPr lang="de-DE"/>
              </a:p>
            </c:txPr>
            <c:showSerName val="1"/>
          </c:dLbls>
          <c:cat>
            <c:numRef>
              <c:f>'AMA 10 Jahre'!$B$1:$K$1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'AMA 10 Jahre'!$B$3:$K$3</c:f>
              <c:numCache>
                <c:formatCode>#,##0</c:formatCode>
                <c:ptCount val="10"/>
                <c:pt idx="0">
                  <c:v>10711</c:v>
                </c:pt>
                <c:pt idx="1">
                  <c:v>14835</c:v>
                </c:pt>
                <c:pt idx="2">
                  <c:v>19166</c:v>
                </c:pt>
                <c:pt idx="3">
                  <c:v>24509</c:v>
                </c:pt>
                <c:pt idx="4">
                  <c:v>34204</c:v>
                </c:pt>
                <c:pt idx="5">
                  <c:v>48077</c:v>
                </c:pt>
                <c:pt idx="6">
                  <c:v>61093</c:v>
                </c:pt>
                <c:pt idx="7">
                  <c:v>74452</c:v>
                </c:pt>
                <c:pt idx="8">
                  <c:v>88988</c:v>
                </c:pt>
                <c:pt idx="9">
                  <c:v>107006</c:v>
                </c:pt>
              </c:numCache>
            </c:numRef>
          </c:val>
        </c:ser>
        <c:marker val="1"/>
        <c:axId val="63006976"/>
        <c:axId val="62986880"/>
      </c:lineChart>
      <c:catAx>
        <c:axId val="4544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EBIT / Cash flow in</a:t>
                </a:r>
                <a:br>
                  <a:rPr lang="de-DE"/>
                </a:br>
                <a:r>
                  <a:rPr lang="de-DE"/>
                  <a:t>Mio. USD</a:t>
                </a:r>
              </a:p>
            </c:rich>
          </c:tx>
          <c:layout>
            <c:manualLayout>
              <c:xMode val="edge"/>
              <c:yMode val="edge"/>
              <c:x val="1.7406044900313812E-2"/>
              <c:y val="0.14587754323262783"/>
            </c:manualLayout>
          </c:layout>
        </c:title>
        <c:numFmt formatCode="@" sourceLinked="1"/>
        <c:tickLblPos val="nextTo"/>
        <c:crossAx val="62984192"/>
        <c:crosses val="autoZero"/>
        <c:auto val="1"/>
        <c:lblAlgn val="ctr"/>
        <c:lblOffset val="100"/>
      </c:catAx>
      <c:valAx>
        <c:axId val="62984192"/>
        <c:scaling>
          <c:orientation val="minMax"/>
          <c:max val="14000"/>
        </c:scaling>
        <c:axPos val="l"/>
        <c:numFmt formatCode="#,##0" sourceLinked="1"/>
        <c:tickLblPos val="nextTo"/>
        <c:crossAx val="45440384"/>
        <c:crosses val="autoZero"/>
        <c:crossBetween val="between"/>
      </c:valAx>
      <c:valAx>
        <c:axId val="62986880"/>
        <c:scaling>
          <c:orientation val="minMax"/>
          <c:max val="110000"/>
          <c:min val="0"/>
        </c:scaling>
        <c:axPos val="r"/>
        <c:numFmt formatCode="#,##0" sourceLinked="1"/>
        <c:tickLblPos val="nextTo"/>
        <c:crossAx val="63006976"/>
        <c:crosses val="max"/>
        <c:crossBetween val="between"/>
      </c:valAx>
      <c:catAx>
        <c:axId val="63006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Umsatz in</a:t>
                </a:r>
                <a:br>
                  <a:rPr lang="de-DE"/>
                </a:br>
                <a:r>
                  <a:rPr lang="de-DE"/>
                  <a:t>Mio. USD</a:t>
                </a:r>
              </a:p>
            </c:rich>
          </c:tx>
          <c:layout>
            <c:manualLayout>
              <c:xMode val="edge"/>
              <c:yMode val="edge"/>
              <c:x val="0.8496837708289916"/>
              <c:y val="0.15242712347126833"/>
            </c:manualLayout>
          </c:layout>
        </c:title>
        <c:numFmt formatCode="@" sourceLinked="1"/>
        <c:tickLblPos val="none"/>
        <c:crossAx val="62986880"/>
        <c:crosses val="autoZero"/>
        <c:auto val="1"/>
        <c:lblAlgn val="ctr"/>
        <c:lblOffset val="100"/>
      </c:catAx>
    </c:plotArea>
    <c:plotVisOnly val="1"/>
  </c:chart>
  <c:txPr>
    <a:bodyPr/>
    <a:lstStyle/>
    <a:p>
      <a:pPr>
        <a:defRPr>
          <a:latin typeface="Arial Narrow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Amazon Kurs-Cashflow-Verhältnis (2006 bis 2015)</a:t>
            </a:r>
          </a:p>
        </c:rich>
      </c:tx>
      <c:layout>
        <c:manualLayout>
          <c:xMode val="edge"/>
          <c:yMode val="edge"/>
          <c:x val="0.14217018878708856"/>
          <c:y val="2.4829298572315344E-2"/>
        </c:manualLayout>
      </c:layout>
      <c:overlay val="1"/>
    </c:title>
    <c:plotArea>
      <c:layout>
        <c:manualLayout>
          <c:layoutTarget val="inner"/>
          <c:xMode val="edge"/>
          <c:yMode val="edge"/>
          <c:x val="8.9599659971581563E-2"/>
          <c:y val="0.18346312480170754"/>
          <c:w val="0.86902918163598364"/>
          <c:h val="0.7125940988145715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6A630"/>
            </a:solidFill>
          </c:spPr>
          <c:trendline>
            <c:spPr>
              <a:ln w="28575"/>
            </c:spPr>
            <c:trendlineType val="linear"/>
          </c:trendline>
          <c:cat>
            <c:numRef>
              <c:f>KCV!$B$1:$K$1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KCV!$B$7:$K$7</c:f>
              <c:numCache>
                <c:formatCode>0.0</c:formatCode>
                <c:ptCount val="10"/>
                <c:pt idx="0">
                  <c:v>23.833390313390314</c:v>
                </c:pt>
                <c:pt idx="1">
                  <c:v>27.956839857651246</c:v>
                </c:pt>
                <c:pt idx="2">
                  <c:v>13.054189746611668</c:v>
                </c:pt>
                <c:pt idx="3">
                  <c:v>18.055827512906166</c:v>
                </c:pt>
                <c:pt idx="4">
                  <c:v>23.484978540772531</c:v>
                </c:pt>
                <c:pt idx="5">
                  <c:v>20.44558032282859</c:v>
                </c:pt>
                <c:pt idx="6">
                  <c:v>27.187586124401914</c:v>
                </c:pt>
                <c:pt idx="7">
                  <c:v>33.869835616438358</c:v>
                </c:pt>
                <c:pt idx="8">
                  <c:v>20.956109324758842</c:v>
                </c:pt>
                <c:pt idx="9">
                  <c:v>27.046940436241609</c:v>
                </c:pt>
              </c:numCache>
            </c:numRef>
          </c:val>
        </c:ser>
        <c:axId val="66033152"/>
        <c:axId val="66035072"/>
      </c:barChart>
      <c:catAx>
        <c:axId val="6603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KCV</a:t>
                </a:r>
              </a:p>
            </c:rich>
          </c:tx>
          <c:layout>
            <c:manualLayout>
              <c:xMode val="edge"/>
              <c:yMode val="edge"/>
              <c:x val="3.4678710373969232E-2"/>
              <c:y val="9.2780710103544675E-2"/>
            </c:manualLayout>
          </c:layout>
        </c:title>
        <c:numFmt formatCode="@" sourceLinked="1"/>
        <c:tickLblPos val="nextTo"/>
        <c:crossAx val="66035072"/>
        <c:crosses val="autoZero"/>
        <c:auto val="1"/>
        <c:lblAlgn val="ctr"/>
        <c:lblOffset val="100"/>
      </c:catAx>
      <c:valAx>
        <c:axId val="66035072"/>
        <c:scaling>
          <c:orientation val="minMax"/>
          <c:max val="40"/>
          <c:min val="0"/>
        </c:scaling>
        <c:axPos val="l"/>
        <c:majorGridlines/>
        <c:numFmt formatCode="0.0" sourceLinked="1"/>
        <c:tickLblPos val="nextTo"/>
        <c:crossAx val="66033152"/>
        <c:crosses val="autoZero"/>
        <c:crossBetween val="between"/>
        <c:majorUnit val="5"/>
      </c:valAx>
    </c:plotArea>
    <c:plotVisOnly val="1"/>
  </c:chart>
  <c:txPr>
    <a:bodyPr/>
    <a:lstStyle/>
    <a:p>
      <a:pPr>
        <a:defRPr>
          <a:latin typeface="Arial Narrow" pitchFamily="34" charset="0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Amazon Aktienkurs 2005 bis 2015 in USD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0677471369890494E-2"/>
          <c:y val="0.13974182409708291"/>
          <c:w val="0.88277970999140798"/>
          <c:h val="0.69001751444567549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numRef>
              <c:f>'Historical Prices'!$A$2:$A$121</c:f>
              <c:numCache>
                <c:formatCode>dd/mm/yyyy</c:formatCode>
                <c:ptCount val="120"/>
                <c:pt idx="0">
                  <c:v>38720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38838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39085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39203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39329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39569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39693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40911</c:v>
                </c:pt>
                <c:pt idx="73">
                  <c:v>40940</c:v>
                </c:pt>
                <c:pt idx="74">
                  <c:v>40969</c:v>
                </c:pt>
                <c:pt idx="75">
                  <c:v>41001</c:v>
                </c:pt>
                <c:pt idx="76">
                  <c:v>41030</c:v>
                </c:pt>
                <c:pt idx="77">
                  <c:v>41061</c:v>
                </c:pt>
                <c:pt idx="78">
                  <c:v>41092</c:v>
                </c:pt>
                <c:pt idx="79">
                  <c:v>41122</c:v>
                </c:pt>
                <c:pt idx="80">
                  <c:v>41156</c:v>
                </c:pt>
                <c:pt idx="81">
                  <c:v>41183</c:v>
                </c:pt>
                <c:pt idx="82">
                  <c:v>41214</c:v>
                </c:pt>
                <c:pt idx="83">
                  <c:v>41246</c:v>
                </c:pt>
                <c:pt idx="84">
                  <c:v>41276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41428</c:v>
                </c:pt>
                <c:pt idx="90">
                  <c:v>41456</c:v>
                </c:pt>
                <c:pt idx="91">
                  <c:v>41487</c:v>
                </c:pt>
                <c:pt idx="92">
                  <c:v>41520</c:v>
                </c:pt>
                <c:pt idx="93">
                  <c:v>41548</c:v>
                </c:pt>
                <c:pt idx="94">
                  <c:v>41579</c:v>
                </c:pt>
                <c:pt idx="95">
                  <c:v>41610</c:v>
                </c:pt>
                <c:pt idx="96">
                  <c:v>41641</c:v>
                </c:pt>
                <c:pt idx="97">
                  <c:v>41673</c:v>
                </c:pt>
                <c:pt idx="98">
                  <c:v>41701</c:v>
                </c:pt>
                <c:pt idx="99">
                  <c:v>41730</c:v>
                </c:pt>
                <c:pt idx="100">
                  <c:v>41760</c:v>
                </c:pt>
                <c:pt idx="101">
                  <c:v>41792</c:v>
                </c:pt>
                <c:pt idx="102">
                  <c:v>41821</c:v>
                </c:pt>
                <c:pt idx="103">
                  <c:v>41852</c:v>
                </c:pt>
                <c:pt idx="104">
                  <c:v>41884</c:v>
                </c:pt>
                <c:pt idx="105">
                  <c:v>41913</c:v>
                </c:pt>
                <c:pt idx="106">
                  <c:v>41946</c:v>
                </c:pt>
                <c:pt idx="107">
                  <c:v>41974</c:v>
                </c:pt>
                <c:pt idx="108">
                  <c:v>42006</c:v>
                </c:pt>
                <c:pt idx="109">
                  <c:v>42037</c:v>
                </c:pt>
                <c:pt idx="110">
                  <c:v>42065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42219</c:v>
                </c:pt>
                <c:pt idx="116">
                  <c:v>42248</c:v>
                </c:pt>
                <c:pt idx="117">
                  <c:v>42278</c:v>
                </c:pt>
                <c:pt idx="118">
                  <c:v>42310</c:v>
                </c:pt>
                <c:pt idx="119">
                  <c:v>42339</c:v>
                </c:pt>
              </c:numCache>
            </c:numRef>
          </c:cat>
          <c:val>
            <c:numRef>
              <c:f>'Historical Prices'!$H$2:$H$121</c:f>
              <c:numCache>
                <c:formatCode>General</c:formatCode>
                <c:ptCount val="120"/>
                <c:pt idx="0">
                  <c:v>44.82</c:v>
                </c:pt>
                <c:pt idx="1">
                  <c:v>37.439999</c:v>
                </c:pt>
                <c:pt idx="2">
                  <c:v>36.529998999999997</c:v>
                </c:pt>
                <c:pt idx="3">
                  <c:v>35.209999000000003</c:v>
                </c:pt>
                <c:pt idx="4">
                  <c:v>34.610000999999997</c:v>
                </c:pt>
                <c:pt idx="5">
                  <c:v>38.68</c:v>
                </c:pt>
                <c:pt idx="6">
                  <c:v>26.889999</c:v>
                </c:pt>
                <c:pt idx="7">
                  <c:v>30.83</c:v>
                </c:pt>
                <c:pt idx="8">
                  <c:v>32.119999</c:v>
                </c:pt>
                <c:pt idx="9">
                  <c:v>38.090000000000003</c:v>
                </c:pt>
                <c:pt idx="10">
                  <c:v>40.340000000000003</c:v>
                </c:pt>
                <c:pt idx="11">
                  <c:v>39.459999000000003</c:v>
                </c:pt>
                <c:pt idx="12">
                  <c:v>37.669998</c:v>
                </c:pt>
                <c:pt idx="13">
                  <c:v>39.139999000000003</c:v>
                </c:pt>
                <c:pt idx="14">
                  <c:v>39.790000999999997</c:v>
                </c:pt>
                <c:pt idx="15">
                  <c:v>61.330002</c:v>
                </c:pt>
                <c:pt idx="16">
                  <c:v>69.139999000000003</c:v>
                </c:pt>
                <c:pt idx="17">
                  <c:v>68.410004000000001</c:v>
                </c:pt>
                <c:pt idx="18">
                  <c:v>78.540001000000004</c:v>
                </c:pt>
                <c:pt idx="19">
                  <c:v>79.910004000000001</c:v>
                </c:pt>
                <c:pt idx="20">
                  <c:v>93.150002000000001</c:v>
                </c:pt>
                <c:pt idx="21">
                  <c:v>89.150002000000001</c:v>
                </c:pt>
                <c:pt idx="22">
                  <c:v>90.559997999999993</c:v>
                </c:pt>
                <c:pt idx="23">
                  <c:v>92.639999000000003</c:v>
                </c:pt>
                <c:pt idx="24">
                  <c:v>77.699996999999996</c:v>
                </c:pt>
                <c:pt idx="25">
                  <c:v>64.470000999999996</c:v>
                </c:pt>
                <c:pt idx="26">
                  <c:v>71.300003000000004</c:v>
                </c:pt>
                <c:pt idx="27">
                  <c:v>78.629997000000003</c:v>
                </c:pt>
                <c:pt idx="28">
                  <c:v>81.620002999999997</c:v>
                </c:pt>
                <c:pt idx="29">
                  <c:v>73.330001999999993</c:v>
                </c:pt>
                <c:pt idx="30">
                  <c:v>76.339995999999999</c:v>
                </c:pt>
                <c:pt idx="31">
                  <c:v>80.809997999999993</c:v>
                </c:pt>
                <c:pt idx="32">
                  <c:v>72.760002</c:v>
                </c:pt>
                <c:pt idx="33">
                  <c:v>57.240001999999997</c:v>
                </c:pt>
                <c:pt idx="34">
                  <c:v>42.700001</c:v>
                </c:pt>
                <c:pt idx="35">
                  <c:v>51.279998999999997</c:v>
                </c:pt>
                <c:pt idx="36">
                  <c:v>58.82</c:v>
                </c:pt>
                <c:pt idx="37">
                  <c:v>64.790001000000004</c:v>
                </c:pt>
                <c:pt idx="38">
                  <c:v>73.440002000000007</c:v>
                </c:pt>
                <c:pt idx="39">
                  <c:v>80.519997000000004</c:v>
                </c:pt>
                <c:pt idx="40">
                  <c:v>77.989998</c:v>
                </c:pt>
                <c:pt idx="41">
                  <c:v>83.660004000000001</c:v>
                </c:pt>
                <c:pt idx="42">
                  <c:v>85.760002</c:v>
                </c:pt>
                <c:pt idx="43">
                  <c:v>81.190002000000007</c:v>
                </c:pt>
                <c:pt idx="44">
                  <c:v>93.360000999999997</c:v>
                </c:pt>
                <c:pt idx="45">
                  <c:v>118.80999799999999</c:v>
                </c:pt>
                <c:pt idx="46">
                  <c:v>135.91000399999999</c:v>
                </c:pt>
                <c:pt idx="47">
                  <c:v>134.520004</c:v>
                </c:pt>
                <c:pt idx="48">
                  <c:v>125.410004</c:v>
                </c:pt>
                <c:pt idx="49">
                  <c:v>118.400002</c:v>
                </c:pt>
                <c:pt idx="50">
                  <c:v>135.770004</c:v>
                </c:pt>
                <c:pt idx="51">
                  <c:v>137.10000600000001</c:v>
                </c:pt>
                <c:pt idx="52">
                  <c:v>125.459999</c:v>
                </c:pt>
                <c:pt idx="53">
                  <c:v>109.260002</c:v>
                </c:pt>
                <c:pt idx="54">
                  <c:v>117.889999</c:v>
                </c:pt>
                <c:pt idx="55">
                  <c:v>124.83000199999999</c:v>
                </c:pt>
                <c:pt idx="56">
                  <c:v>157.05999800000001</c:v>
                </c:pt>
                <c:pt idx="57">
                  <c:v>165.229996</c:v>
                </c:pt>
                <c:pt idx="58">
                  <c:v>175.39999399999999</c:v>
                </c:pt>
                <c:pt idx="59">
                  <c:v>180</c:v>
                </c:pt>
                <c:pt idx="60">
                  <c:v>169.63999899999999</c:v>
                </c:pt>
                <c:pt idx="61">
                  <c:v>173.28999300000001</c:v>
                </c:pt>
                <c:pt idx="62">
                  <c:v>180.13000500000001</c:v>
                </c:pt>
                <c:pt idx="63">
                  <c:v>195.80999800000001</c:v>
                </c:pt>
                <c:pt idx="64">
                  <c:v>196.69000199999999</c:v>
                </c:pt>
                <c:pt idx="65">
                  <c:v>204.490005</c:v>
                </c:pt>
                <c:pt idx="66">
                  <c:v>222.520004</c:v>
                </c:pt>
                <c:pt idx="67">
                  <c:v>215.229996</c:v>
                </c:pt>
                <c:pt idx="68">
                  <c:v>216.229996</c:v>
                </c:pt>
                <c:pt idx="69">
                  <c:v>213.509995</c:v>
                </c:pt>
                <c:pt idx="70">
                  <c:v>192.28999300000001</c:v>
                </c:pt>
                <c:pt idx="71">
                  <c:v>173.10000600000001</c:v>
                </c:pt>
                <c:pt idx="72">
                  <c:v>194.44000199999999</c:v>
                </c:pt>
                <c:pt idx="73">
                  <c:v>179.69000199999999</c:v>
                </c:pt>
                <c:pt idx="74">
                  <c:v>202.509995</c:v>
                </c:pt>
                <c:pt idx="75">
                  <c:v>231.89999399999999</c:v>
                </c:pt>
                <c:pt idx="76">
                  <c:v>212.91000399999999</c:v>
                </c:pt>
                <c:pt idx="77">
                  <c:v>228.35000600000001</c:v>
                </c:pt>
                <c:pt idx="78">
                  <c:v>233.300003</c:v>
                </c:pt>
                <c:pt idx="79">
                  <c:v>248.270004</c:v>
                </c:pt>
                <c:pt idx="80">
                  <c:v>254.320007</c:v>
                </c:pt>
                <c:pt idx="81">
                  <c:v>232.88999899999999</c:v>
                </c:pt>
                <c:pt idx="82">
                  <c:v>252.050003</c:v>
                </c:pt>
                <c:pt idx="83">
                  <c:v>250.86999499999999</c:v>
                </c:pt>
                <c:pt idx="84">
                  <c:v>265.5</c:v>
                </c:pt>
                <c:pt idx="85">
                  <c:v>264.26998900000001</c:v>
                </c:pt>
                <c:pt idx="86">
                  <c:v>266.48</c:v>
                </c:pt>
                <c:pt idx="87">
                  <c:v>253.80999800000001</c:v>
                </c:pt>
                <c:pt idx="88">
                  <c:v>269.20001200000002</c:v>
                </c:pt>
                <c:pt idx="89">
                  <c:v>277.69000199999999</c:v>
                </c:pt>
                <c:pt idx="90">
                  <c:v>301.22000100000002</c:v>
                </c:pt>
                <c:pt idx="91">
                  <c:v>280.98001099999999</c:v>
                </c:pt>
                <c:pt idx="92">
                  <c:v>312.64001500000001</c:v>
                </c:pt>
                <c:pt idx="93">
                  <c:v>364.02999899999998</c:v>
                </c:pt>
                <c:pt idx="94">
                  <c:v>393.61999500000002</c:v>
                </c:pt>
                <c:pt idx="95">
                  <c:v>398.790009</c:v>
                </c:pt>
                <c:pt idx="96">
                  <c:v>358.69000199999999</c:v>
                </c:pt>
                <c:pt idx="97">
                  <c:v>362.10000600000001</c:v>
                </c:pt>
                <c:pt idx="98">
                  <c:v>336.36999500000002</c:v>
                </c:pt>
                <c:pt idx="99">
                  <c:v>304.13000499999998</c:v>
                </c:pt>
                <c:pt idx="100">
                  <c:v>312.54998799999998</c:v>
                </c:pt>
                <c:pt idx="101">
                  <c:v>324.77999899999998</c:v>
                </c:pt>
                <c:pt idx="102">
                  <c:v>312.98</c:v>
                </c:pt>
                <c:pt idx="103">
                  <c:v>339.040009</c:v>
                </c:pt>
                <c:pt idx="104">
                  <c:v>322.44000199999999</c:v>
                </c:pt>
                <c:pt idx="105">
                  <c:v>305.459991</c:v>
                </c:pt>
                <c:pt idx="106">
                  <c:v>338.64001500000001</c:v>
                </c:pt>
                <c:pt idx="107">
                  <c:v>310.35000600000001</c:v>
                </c:pt>
                <c:pt idx="108">
                  <c:v>354.52999899999998</c:v>
                </c:pt>
                <c:pt idx="109">
                  <c:v>380.16000400000001</c:v>
                </c:pt>
                <c:pt idx="110">
                  <c:v>372.10000600000001</c:v>
                </c:pt>
                <c:pt idx="111">
                  <c:v>421.77999899999998</c:v>
                </c:pt>
                <c:pt idx="112">
                  <c:v>429.23001099999999</c:v>
                </c:pt>
                <c:pt idx="113">
                  <c:v>434.08999599999999</c:v>
                </c:pt>
                <c:pt idx="114">
                  <c:v>536.15002400000003</c:v>
                </c:pt>
                <c:pt idx="115">
                  <c:v>512.89001499999995</c:v>
                </c:pt>
                <c:pt idx="116">
                  <c:v>511.89001500000001</c:v>
                </c:pt>
                <c:pt idx="117">
                  <c:v>625.90002400000003</c:v>
                </c:pt>
                <c:pt idx="118">
                  <c:v>664.79998799999998</c:v>
                </c:pt>
                <c:pt idx="119">
                  <c:v>675.89001499999995</c:v>
                </c:pt>
              </c:numCache>
            </c:numRef>
          </c:val>
        </c:ser>
        <c:marker val="1"/>
        <c:axId val="43429888"/>
        <c:axId val="43431424"/>
      </c:lineChart>
      <c:dateAx>
        <c:axId val="43429888"/>
        <c:scaling>
          <c:orientation val="minMax"/>
        </c:scaling>
        <c:axPos val="b"/>
        <c:numFmt formatCode="dd/mm/yyyy" sourceLinked="1"/>
        <c:tickLblPos val="nextTo"/>
        <c:crossAx val="43431424"/>
        <c:crosses val="autoZero"/>
        <c:auto val="1"/>
        <c:lblOffset val="100"/>
      </c:dateAx>
      <c:valAx>
        <c:axId val="43431424"/>
        <c:scaling>
          <c:orientation val="minMax"/>
        </c:scaling>
        <c:axPos val="l"/>
        <c:majorGridlines/>
        <c:numFmt formatCode="General" sourceLinked="1"/>
        <c:tickLblPos val="nextTo"/>
        <c:crossAx val="43429888"/>
        <c:crosses val="autoZero"/>
        <c:crossBetween val="between"/>
      </c:valAx>
    </c:plotArea>
    <c:plotVisOnly val="1"/>
  </c:chart>
  <c:txPr>
    <a:bodyPr/>
    <a:lstStyle/>
    <a:p>
      <a:pPr>
        <a:defRPr>
          <a:latin typeface="Arial Narrow" pitchFamily="34" charset="0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807720</xdr:colOff>
      <xdr:row>6</xdr:row>
      <xdr:rowOff>114300</xdr:rowOff>
    </xdr:from>
    <xdr:to>
      <xdr:col>13</xdr:col>
      <xdr:colOff>350520</xdr:colOff>
      <xdr:row>31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0.63871</cdr:x>
      <cdr:y>0.70459</cdr:y>
    </cdr:from>
    <cdr:to>
      <cdr:x>0.82664</cdr:x>
      <cdr:y>0.81441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866970" y="3028112"/>
          <a:ext cx="1432027" cy="471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1">
              <a:latin typeface="Arial Narrow" pitchFamily="34" charset="0"/>
            </a:rPr>
            <a:t>Free Cash Flow</a:t>
          </a:r>
          <a:r>
            <a:rPr lang="de-DE" sz="1100" b="1" baseline="0">
              <a:latin typeface="Arial Narrow" pitchFamily="34" charset="0"/>
            </a:rPr>
            <a:t> Ø</a:t>
          </a:r>
          <a:br>
            <a:rPr lang="de-DE" sz="1100" b="1" baseline="0">
              <a:latin typeface="Arial Narrow" pitchFamily="34" charset="0"/>
            </a:rPr>
          </a:br>
          <a:r>
            <a:rPr lang="de-DE" sz="1100" b="1" baseline="0">
              <a:latin typeface="Arial Narrow" pitchFamily="34" charset="0"/>
            </a:rPr>
            <a:t>+ 35% p.a. </a:t>
          </a:r>
          <a:endParaRPr lang="de-DE" sz="1100" b="1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0.72978</cdr:x>
      <cdr:y>0.81888</cdr:y>
    </cdr:from>
    <cdr:to>
      <cdr:x>0.79389</cdr:x>
      <cdr:y>0.88632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638800" y="3238500"/>
          <a:ext cx="495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 b="1">
              <a:latin typeface="Arial Narrow" pitchFamily="34" charset="0"/>
            </a:rPr>
            <a:t>EBIT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1266576</xdr:colOff>
      <xdr:row>8</xdr:row>
      <xdr:rowOff>21866</xdr:rowOff>
    </xdr:from>
    <xdr:to>
      <xdr:col>11</xdr:col>
      <xdr:colOff>62284</xdr:colOff>
      <xdr:row>31</xdr:row>
      <xdr:rowOff>151406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0.54414</cdr:x>
      <cdr:y>0.25777</cdr:y>
    </cdr:from>
    <cdr:to>
      <cdr:x>0.68924</cdr:x>
      <cdr:y>0.47715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429000" y="10744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800" b="1">
              <a:latin typeface="Arial Narrow" pitchFamily="34" charset="0"/>
            </a:rPr>
            <a:t>Ø KCV 23,6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167640</xdr:rowOff>
    </xdr:from>
    <xdr:to>
      <xdr:col>9</xdr:col>
      <xdr:colOff>762000</xdr:colOff>
      <xdr:row>23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0.40359</cdr:x>
      <cdr:y>0.31179</cdr:y>
    </cdr:from>
    <cdr:to>
      <cdr:x>0.53812</cdr:x>
      <cdr:y>0.53992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743200" y="1249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800" b="1">
              <a:latin typeface="Arial Narrow" pitchFamily="34" charset="0"/>
            </a:rPr>
            <a:t>Ø 35% p.a.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opLeftCell="A7" zoomScaleNormal="100" workbookViewId="0">
      <selection activeCell="P24" sqref="P24"/>
    </sheetView>
  </sheetViews>
  <sheetFormatPr baseColWidth="10" defaultRowHeight="13.8"/>
  <cols>
    <col min="1" max="1" width="17.44140625" style="1" customWidth="1"/>
    <col min="2" max="11" width="8.6640625" style="1" customWidth="1"/>
    <col min="12" max="12" width="2.109375" style="1" customWidth="1"/>
    <col min="13" max="16384" width="11.5546875" style="1"/>
  </cols>
  <sheetData>
    <row r="1" spans="1:13" s="2" customFormat="1" ht="14.4">
      <c r="A1" s="8" t="s">
        <v>2</v>
      </c>
      <c r="B1" s="9">
        <v>2006</v>
      </c>
      <c r="C1" s="9">
        <v>2007</v>
      </c>
      <c r="D1" s="9">
        <v>2008</v>
      </c>
      <c r="E1" s="9">
        <v>2009</v>
      </c>
      <c r="F1" s="9">
        <v>2010</v>
      </c>
      <c r="G1" s="9">
        <v>2011</v>
      </c>
      <c r="H1" s="9">
        <v>2012</v>
      </c>
      <c r="I1" s="9">
        <v>2013</v>
      </c>
      <c r="J1" s="9">
        <v>2014</v>
      </c>
      <c r="K1" s="9">
        <v>2015</v>
      </c>
      <c r="L1" s="8"/>
      <c r="M1" s="8" t="s">
        <v>3</v>
      </c>
    </row>
    <row r="2" spans="1:13" s="2" customFormat="1" ht="4.8" customHeight="1"/>
    <row r="3" spans="1:13" ht="23.4" customHeight="1">
      <c r="A3" s="8" t="s">
        <v>0</v>
      </c>
      <c r="B3" s="7">
        <v>10711</v>
      </c>
      <c r="C3" s="7">
        <v>14835</v>
      </c>
      <c r="D3" s="7">
        <v>19166</v>
      </c>
      <c r="E3" s="7">
        <v>24509</v>
      </c>
      <c r="F3" s="7">
        <v>34204</v>
      </c>
      <c r="G3" s="7">
        <v>48077</v>
      </c>
      <c r="H3" s="7">
        <v>61093</v>
      </c>
      <c r="I3" s="7">
        <v>74452</v>
      </c>
      <c r="J3" s="7">
        <v>88988</v>
      </c>
      <c r="K3" s="7">
        <v>107006</v>
      </c>
      <c r="L3" s="6"/>
      <c r="M3" s="10">
        <f>(K3/B3)^(1/($K$1-$B$1))-1</f>
        <v>0.29141026609420551</v>
      </c>
    </row>
    <row r="4" spans="1:13" ht="23.4" customHeight="1">
      <c r="A4" s="8" t="s">
        <v>1</v>
      </c>
      <c r="B4" s="7">
        <v>389</v>
      </c>
      <c r="C4" s="7">
        <v>655</v>
      </c>
      <c r="D4" s="7">
        <v>842</v>
      </c>
      <c r="E4" s="7">
        <v>1129</v>
      </c>
      <c r="F4" s="7">
        <v>1406</v>
      </c>
      <c r="G4" s="7">
        <v>862</v>
      </c>
      <c r="H4" s="7">
        <v>676</v>
      </c>
      <c r="I4" s="7">
        <v>745</v>
      </c>
      <c r="J4" s="7">
        <v>178</v>
      </c>
      <c r="K4" s="7">
        <v>2233</v>
      </c>
      <c r="L4" s="6"/>
      <c r="M4" s="10">
        <f>(K4/B4)^(1/($K$1-$B$1))-1</f>
        <v>0.21430160510637886</v>
      </c>
    </row>
    <row r="5" spans="1:13" ht="23.4" customHeight="1">
      <c r="A5" s="8" t="s">
        <v>5</v>
      </c>
      <c r="B5" s="7">
        <v>702</v>
      </c>
      <c r="C5" s="7">
        <v>1405</v>
      </c>
      <c r="D5" s="7">
        <v>1697</v>
      </c>
      <c r="E5" s="7">
        <v>3293</v>
      </c>
      <c r="F5" s="7">
        <v>3495</v>
      </c>
      <c r="G5" s="7">
        <v>3903</v>
      </c>
      <c r="H5" s="7">
        <v>4180</v>
      </c>
      <c r="I5" s="7">
        <v>5475</v>
      </c>
      <c r="J5" s="7">
        <v>6842</v>
      </c>
      <c r="K5" s="7">
        <v>11920</v>
      </c>
      <c r="L5" s="6"/>
      <c r="M5" s="10">
        <f>(K5/B5)^(1/($K$1-$B$1))-1</f>
        <v>0.36980865146472719</v>
      </c>
    </row>
    <row r="6" spans="1:13">
      <c r="A6" s="8" t="s">
        <v>4</v>
      </c>
      <c r="B6" s="7">
        <v>486</v>
      </c>
      <c r="C6" s="7">
        <v>1181</v>
      </c>
      <c r="D6" s="7">
        <v>1364</v>
      </c>
      <c r="E6" s="7">
        <v>2920</v>
      </c>
      <c r="F6" s="7">
        <v>2516</v>
      </c>
      <c r="G6" s="7">
        <v>2092</v>
      </c>
      <c r="H6" s="7">
        <v>395</v>
      </c>
      <c r="I6" s="7">
        <v>2031</v>
      </c>
      <c r="J6" s="7">
        <v>1949</v>
      </c>
      <c r="K6" s="7">
        <v>7331</v>
      </c>
      <c r="L6" s="6"/>
      <c r="M6" s="10">
        <f>(K6/B6)^(1/($K$1-$B$1))-1</f>
        <v>0.35190893666370937</v>
      </c>
    </row>
    <row r="7" spans="1:13">
      <c r="B7" s="3"/>
      <c r="C7" s="3"/>
      <c r="D7" s="3"/>
      <c r="E7" s="3"/>
      <c r="F7" s="3"/>
      <c r="G7" s="3"/>
      <c r="H7" s="3"/>
      <c r="I7" s="3"/>
      <c r="J7" s="3"/>
      <c r="K7" s="3"/>
    </row>
    <row r="8" spans="1:13">
      <c r="B8" s="3"/>
      <c r="C8" s="3"/>
      <c r="D8" s="3"/>
      <c r="E8" s="3"/>
      <c r="F8" s="3"/>
      <c r="G8" s="3"/>
      <c r="H8" s="3"/>
      <c r="I8" s="3"/>
      <c r="J8" s="3"/>
      <c r="K8" s="3"/>
    </row>
    <row r="9" spans="1:13">
      <c r="B9" s="3"/>
      <c r="C9" s="3"/>
      <c r="D9" s="3"/>
      <c r="E9" s="3"/>
      <c r="F9" s="3"/>
      <c r="G9" s="3"/>
      <c r="H9" s="3"/>
      <c r="I9" s="3"/>
      <c r="J9" s="3"/>
      <c r="K9" s="3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abSelected="1" zoomScale="115" zoomScaleNormal="115" workbookViewId="0">
      <selection activeCell="M11" sqref="M11"/>
    </sheetView>
  </sheetViews>
  <sheetFormatPr baseColWidth="10" defaultRowHeight="13.8"/>
  <cols>
    <col min="1" max="1" width="29.33203125" style="1" customWidth="1"/>
    <col min="2" max="2" width="12" style="1" bestFit="1" customWidth="1"/>
    <col min="3" max="10" width="13.44140625" style="1" bestFit="1" customWidth="1"/>
    <col min="11" max="11" width="14.44140625" style="1" bestFit="1" customWidth="1"/>
    <col min="12" max="12" width="3" style="1" customWidth="1"/>
    <col min="13" max="13" width="10.109375" style="1" customWidth="1"/>
    <col min="14" max="14" width="11.5546875" style="1"/>
    <col min="15" max="15" width="18.77734375" style="1" customWidth="1"/>
    <col min="16" max="16384" width="11.5546875" style="1"/>
  </cols>
  <sheetData>
    <row r="1" spans="1:15">
      <c r="A1" s="6"/>
      <c r="B1" s="9">
        <v>2006</v>
      </c>
      <c r="C1" s="9">
        <v>2007</v>
      </c>
      <c r="D1" s="9">
        <v>2008</v>
      </c>
      <c r="E1" s="9">
        <v>2009</v>
      </c>
      <c r="F1" s="9">
        <v>2010</v>
      </c>
      <c r="G1" s="9">
        <v>2011</v>
      </c>
      <c r="H1" s="9">
        <v>2012</v>
      </c>
      <c r="I1" s="9">
        <v>2013</v>
      </c>
      <c r="J1" s="9">
        <v>2014</v>
      </c>
      <c r="K1" s="9">
        <v>2015</v>
      </c>
      <c r="M1" s="2" t="s">
        <v>8</v>
      </c>
    </row>
    <row r="2" spans="1:15" ht="7.8" customHeight="1">
      <c r="M2" s="2"/>
    </row>
    <row r="3" spans="1:15">
      <c r="A3" s="7" t="s">
        <v>90</v>
      </c>
      <c r="B3" s="7">
        <f>'AMA 10 Jahre'!B5</f>
        <v>702</v>
      </c>
      <c r="C3" s="7">
        <f>'AMA 10 Jahre'!C5</f>
        <v>1405</v>
      </c>
      <c r="D3" s="7">
        <f>'AMA 10 Jahre'!D5</f>
        <v>1697</v>
      </c>
      <c r="E3" s="7">
        <f>'AMA 10 Jahre'!E5</f>
        <v>3293</v>
      </c>
      <c r="F3" s="7">
        <f>'AMA 10 Jahre'!F5</f>
        <v>3495</v>
      </c>
      <c r="G3" s="7">
        <f>'AMA 10 Jahre'!G5</f>
        <v>3903</v>
      </c>
      <c r="H3" s="7">
        <f>'AMA 10 Jahre'!H5</f>
        <v>4180</v>
      </c>
      <c r="I3" s="7">
        <f>'AMA 10 Jahre'!I5</f>
        <v>5475</v>
      </c>
      <c r="J3" s="7">
        <f>'AMA 10 Jahre'!J5</f>
        <v>6842</v>
      </c>
      <c r="K3" s="7">
        <f>'AMA 10 Jahre'!K5</f>
        <v>11920</v>
      </c>
      <c r="M3" s="2"/>
    </row>
    <row r="4" spans="1:15">
      <c r="A4" s="7" t="s">
        <v>88</v>
      </c>
      <c r="B4" s="7">
        <v>424000000</v>
      </c>
      <c r="C4" s="7">
        <v>424000000</v>
      </c>
      <c r="D4" s="7">
        <v>432000000</v>
      </c>
      <c r="E4" s="7">
        <v>442000000</v>
      </c>
      <c r="F4" s="7">
        <v>456000000</v>
      </c>
      <c r="G4" s="7">
        <v>461000000</v>
      </c>
      <c r="H4" s="7">
        <v>453000000</v>
      </c>
      <c r="I4" s="7">
        <v>465000000</v>
      </c>
      <c r="J4" s="7">
        <v>462000000</v>
      </c>
      <c r="K4" s="7">
        <v>477000000</v>
      </c>
      <c r="M4" s="2"/>
    </row>
    <row r="5" spans="1:15">
      <c r="A5" s="7" t="s">
        <v>89</v>
      </c>
      <c r="B5" s="18">
        <f>B3*1000000/B4</f>
        <v>1.6556603773584906</v>
      </c>
      <c r="C5" s="18">
        <f t="shared" ref="C5:K5" si="0">C3*1000000/C4</f>
        <v>3.3136792452830188</v>
      </c>
      <c r="D5" s="18">
        <f t="shared" si="0"/>
        <v>3.9282407407407409</v>
      </c>
      <c r="E5" s="18">
        <f t="shared" si="0"/>
        <v>7.4502262443438916</v>
      </c>
      <c r="F5" s="18">
        <f t="shared" si="0"/>
        <v>7.6644736842105265</v>
      </c>
      <c r="G5" s="18">
        <f t="shared" si="0"/>
        <v>8.4663774403470722</v>
      </c>
      <c r="H5" s="18">
        <f t="shared" si="0"/>
        <v>9.2273730684326711</v>
      </c>
      <c r="I5" s="18">
        <f t="shared" si="0"/>
        <v>11.774193548387096</v>
      </c>
      <c r="J5" s="18">
        <f t="shared" si="0"/>
        <v>14.80952380952381</v>
      </c>
      <c r="K5" s="18">
        <f t="shared" si="0"/>
        <v>24.989517819706499</v>
      </c>
      <c r="M5" s="2"/>
    </row>
    <row r="6" spans="1:15">
      <c r="A6" s="6" t="s">
        <v>6</v>
      </c>
      <c r="B6" s="14">
        <v>39.46</v>
      </c>
      <c r="C6" s="14">
        <v>92.64</v>
      </c>
      <c r="D6" s="14">
        <v>51.28</v>
      </c>
      <c r="E6" s="14">
        <v>134.52000000000001</v>
      </c>
      <c r="F6" s="14">
        <v>180</v>
      </c>
      <c r="G6" s="14">
        <v>173.1</v>
      </c>
      <c r="H6" s="14">
        <v>250.87</v>
      </c>
      <c r="I6" s="14">
        <v>398.79</v>
      </c>
      <c r="J6" s="14">
        <v>310.35000000000002</v>
      </c>
      <c r="K6" s="14">
        <v>675.89</v>
      </c>
      <c r="M6" s="2"/>
    </row>
    <row r="7" spans="1:15">
      <c r="A7" s="8" t="s">
        <v>7</v>
      </c>
      <c r="B7" s="15">
        <f>B6/B5</f>
        <v>23.833390313390314</v>
      </c>
      <c r="C7" s="15">
        <f t="shared" ref="C7:K7" si="1">C6/C5</f>
        <v>27.956839857651246</v>
      </c>
      <c r="D7" s="15">
        <f t="shared" si="1"/>
        <v>13.054189746611668</v>
      </c>
      <c r="E7" s="15">
        <f t="shared" si="1"/>
        <v>18.055827512906166</v>
      </c>
      <c r="F7" s="15">
        <f t="shared" si="1"/>
        <v>23.484978540772531</v>
      </c>
      <c r="G7" s="15">
        <f t="shared" si="1"/>
        <v>20.44558032282859</v>
      </c>
      <c r="H7" s="15">
        <f t="shared" si="1"/>
        <v>27.187586124401914</v>
      </c>
      <c r="I7" s="15">
        <f t="shared" si="1"/>
        <v>33.869835616438358</v>
      </c>
      <c r="J7" s="15">
        <f t="shared" si="1"/>
        <v>20.956109324758842</v>
      </c>
      <c r="K7" s="15">
        <f t="shared" si="1"/>
        <v>27.046940436241609</v>
      </c>
      <c r="M7" s="5">
        <f>AVERAGE(B7:K7)</f>
        <v>23.589127779600126</v>
      </c>
    </row>
    <row r="12" spans="1:15">
      <c r="N12" s="2"/>
    </row>
    <row r="14" spans="1:15">
      <c r="O14" s="2"/>
    </row>
    <row r="18" spans="14:14">
      <c r="N18" s="2"/>
    </row>
    <row r="19" spans="14:14">
      <c r="N19" s="2"/>
    </row>
    <row r="20" spans="14:14">
      <c r="N20" s="2"/>
    </row>
    <row r="36" spans="2:11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>
      <c r="B37" s="17"/>
      <c r="C37" s="17"/>
      <c r="D37" s="17"/>
      <c r="E37" s="17"/>
      <c r="F37" s="17"/>
      <c r="G37" s="17"/>
      <c r="H37" s="17"/>
      <c r="I37" s="17"/>
      <c r="J37" s="17"/>
      <c r="K37" s="17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2" sqref="A22"/>
    </sheetView>
  </sheetViews>
  <sheetFormatPr baseColWidth="10" defaultRowHeight="14.4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J22" sqref="J22"/>
    </sheetView>
  </sheetViews>
  <sheetFormatPr baseColWidth="10" defaultRowHeight="14.4"/>
  <cols>
    <col min="7" max="7" width="12.44140625" bestFit="1" customWidth="1"/>
  </cols>
  <sheetData>
    <row r="1" spans="1:10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10">
      <c r="A2" s="11">
        <v>38720</v>
      </c>
      <c r="B2" s="4">
        <v>47470001</v>
      </c>
      <c r="C2" s="4">
        <v>48580002</v>
      </c>
      <c r="D2" s="4">
        <v>43099998</v>
      </c>
      <c r="E2" t="s">
        <v>87</v>
      </c>
      <c r="F2">
        <v>6373300</v>
      </c>
      <c r="G2" s="12" t="s">
        <v>87</v>
      </c>
      <c r="H2">
        <v>44.82</v>
      </c>
    </row>
    <row r="3" spans="1:10">
      <c r="A3" s="11">
        <v>38749</v>
      </c>
      <c r="B3" s="4">
        <v>43919998</v>
      </c>
      <c r="C3" s="4">
        <v>44689999</v>
      </c>
      <c r="D3" s="4">
        <v>37049999</v>
      </c>
      <c r="E3" s="4">
        <v>37439999</v>
      </c>
      <c r="F3">
        <v>9194500</v>
      </c>
      <c r="G3" s="12">
        <v>37439999</v>
      </c>
      <c r="H3">
        <f>G3/1000000</f>
        <v>37.439999</v>
      </c>
      <c r="J3" s="12"/>
    </row>
    <row r="4" spans="1:10">
      <c r="A4" s="11">
        <v>38777</v>
      </c>
      <c r="B4" s="4">
        <v>37450001</v>
      </c>
      <c r="C4" s="4">
        <v>37830002</v>
      </c>
      <c r="D4" s="4">
        <v>35139999</v>
      </c>
      <c r="E4" s="4">
        <v>36529999</v>
      </c>
      <c r="F4">
        <v>5427700</v>
      </c>
      <c r="G4" s="12">
        <v>36529999</v>
      </c>
      <c r="H4">
        <f>G4/1000000</f>
        <v>36.529998999999997</v>
      </c>
      <c r="J4" s="13">
        <f>(H121/H2)^(1/('AMA 10 Jahre'!K1-'AMA 10 Jahre'!B1))-1</f>
        <v>0.35186647348123956</v>
      </c>
    </row>
    <row r="5" spans="1:10">
      <c r="A5" s="11">
        <v>38810</v>
      </c>
      <c r="B5" s="4">
        <v>36669998</v>
      </c>
      <c r="C5" t="s">
        <v>84</v>
      </c>
      <c r="D5" s="4">
        <v>35009998</v>
      </c>
      <c r="E5" s="4">
        <v>35209999</v>
      </c>
      <c r="F5">
        <v>5802600</v>
      </c>
      <c r="G5" s="12">
        <v>35209999</v>
      </c>
      <c r="H5">
        <f>G5/1000000</f>
        <v>35.209999000000003</v>
      </c>
    </row>
    <row r="6" spans="1:10">
      <c r="A6" s="11">
        <v>38838</v>
      </c>
      <c r="B6" s="4">
        <v>35189999</v>
      </c>
      <c r="C6" t="s">
        <v>85</v>
      </c>
      <c r="D6" t="s">
        <v>86</v>
      </c>
      <c r="E6" s="4">
        <v>34610001</v>
      </c>
      <c r="F6">
        <v>6913300</v>
      </c>
      <c r="G6" s="12">
        <v>34610001</v>
      </c>
      <c r="H6">
        <f>G6/1000000</f>
        <v>34.610000999999997</v>
      </c>
    </row>
    <row r="7" spans="1:10">
      <c r="A7" s="11">
        <v>38869</v>
      </c>
      <c r="B7" s="4">
        <v>34630001</v>
      </c>
      <c r="C7" t="s">
        <v>84</v>
      </c>
      <c r="D7" s="4">
        <v>32419998</v>
      </c>
      <c r="E7" t="s">
        <v>71</v>
      </c>
      <c r="F7">
        <v>5468500</v>
      </c>
      <c r="G7" s="12" t="s">
        <v>71</v>
      </c>
      <c r="H7">
        <v>38.68</v>
      </c>
    </row>
    <row r="8" spans="1:10">
      <c r="A8" s="11">
        <v>38901</v>
      </c>
      <c r="B8" t="s">
        <v>83</v>
      </c>
      <c r="C8" s="4">
        <v>38619999</v>
      </c>
      <c r="D8" s="4">
        <v>25959999</v>
      </c>
      <c r="E8" s="4">
        <v>26889999</v>
      </c>
      <c r="F8">
        <v>11835000</v>
      </c>
      <c r="G8" s="12">
        <v>26889999</v>
      </c>
      <c r="H8">
        <f>G8/1000000</f>
        <v>26.889999</v>
      </c>
    </row>
    <row r="9" spans="1:10">
      <c r="A9" s="11">
        <v>38930</v>
      </c>
      <c r="B9" s="4">
        <v>26549999</v>
      </c>
      <c r="C9" t="s">
        <v>80</v>
      </c>
      <c r="D9" t="s">
        <v>81</v>
      </c>
      <c r="E9" t="s">
        <v>82</v>
      </c>
      <c r="F9">
        <v>7179700</v>
      </c>
      <c r="G9" s="12" t="s">
        <v>82</v>
      </c>
      <c r="H9">
        <v>30.83</v>
      </c>
    </row>
    <row r="10" spans="1:10">
      <c r="A10" s="11">
        <v>38961</v>
      </c>
      <c r="B10" t="s">
        <v>78</v>
      </c>
      <c r="C10" s="4">
        <v>32810001</v>
      </c>
      <c r="D10" t="s">
        <v>79</v>
      </c>
      <c r="E10" s="4">
        <v>32119999</v>
      </c>
      <c r="F10">
        <v>7562200</v>
      </c>
      <c r="G10" s="12">
        <v>32119999</v>
      </c>
      <c r="H10">
        <f>G10/1000000</f>
        <v>32.119999</v>
      </c>
    </row>
    <row r="11" spans="1:10">
      <c r="A11" s="11">
        <v>38992</v>
      </c>
      <c r="B11" t="s">
        <v>74</v>
      </c>
      <c r="C11" t="s">
        <v>75</v>
      </c>
      <c r="D11" t="s">
        <v>76</v>
      </c>
      <c r="E11" t="s">
        <v>77</v>
      </c>
      <c r="F11">
        <v>9804300</v>
      </c>
      <c r="G11" s="12" t="s">
        <v>77</v>
      </c>
      <c r="H11">
        <v>38.090000000000003</v>
      </c>
    </row>
    <row r="12" spans="1:10">
      <c r="A12" s="11">
        <v>39022</v>
      </c>
      <c r="B12" s="4">
        <v>38130001</v>
      </c>
      <c r="C12" t="s">
        <v>72</v>
      </c>
      <c r="D12" s="4">
        <v>36869999</v>
      </c>
      <c r="E12" t="s">
        <v>73</v>
      </c>
      <c r="F12">
        <v>7292700</v>
      </c>
      <c r="G12" s="12" t="s">
        <v>73</v>
      </c>
      <c r="H12">
        <v>40.340000000000003</v>
      </c>
    </row>
    <row r="13" spans="1:10">
      <c r="A13" s="11">
        <v>39052</v>
      </c>
      <c r="B13" s="4">
        <v>40259998</v>
      </c>
      <c r="C13" s="4">
        <v>40639999</v>
      </c>
      <c r="D13" s="4">
        <v>37700001</v>
      </c>
      <c r="E13" s="4">
        <v>39459999</v>
      </c>
      <c r="F13">
        <v>6261800</v>
      </c>
      <c r="G13" s="12">
        <v>39459999</v>
      </c>
      <c r="H13">
        <f t="shared" ref="H13:H37" si="0">G13/1000000</f>
        <v>39.459999000000003</v>
      </c>
    </row>
    <row r="14" spans="1:10">
      <c r="A14" s="11">
        <v>39085</v>
      </c>
      <c r="B14" t="s">
        <v>71</v>
      </c>
      <c r="C14" s="4">
        <v>39139999</v>
      </c>
      <c r="D14" s="4">
        <v>36299999</v>
      </c>
      <c r="E14" s="4">
        <v>37669998</v>
      </c>
      <c r="F14">
        <v>6885600</v>
      </c>
      <c r="G14" s="12">
        <v>37669998</v>
      </c>
      <c r="H14">
        <f t="shared" si="0"/>
        <v>37.669998</v>
      </c>
    </row>
    <row r="15" spans="1:10">
      <c r="A15" s="11">
        <v>39114</v>
      </c>
      <c r="B15" s="4">
        <v>37950001</v>
      </c>
      <c r="C15" t="s">
        <v>55</v>
      </c>
      <c r="D15" t="s">
        <v>70</v>
      </c>
      <c r="E15" s="4">
        <v>39139999</v>
      </c>
      <c r="F15">
        <v>8719000</v>
      </c>
      <c r="G15" s="12">
        <v>39139999</v>
      </c>
      <c r="H15">
        <f t="shared" si="0"/>
        <v>39.139999000000003</v>
      </c>
    </row>
    <row r="16" spans="1:10">
      <c r="A16" s="11">
        <v>39142</v>
      </c>
      <c r="B16" t="s">
        <v>69</v>
      </c>
      <c r="C16" s="4">
        <v>40240002</v>
      </c>
      <c r="D16" s="4">
        <v>37040001</v>
      </c>
      <c r="E16" s="4">
        <v>39790001</v>
      </c>
      <c r="F16">
        <v>6734000</v>
      </c>
      <c r="G16" s="12">
        <v>39790001</v>
      </c>
      <c r="H16">
        <f t="shared" si="0"/>
        <v>39.790000999999997</v>
      </c>
    </row>
    <row r="17" spans="1:8">
      <c r="A17" s="11">
        <v>39174</v>
      </c>
      <c r="B17" s="4">
        <v>39849998</v>
      </c>
      <c r="C17" t="s">
        <v>68</v>
      </c>
      <c r="D17" s="4">
        <v>39549999</v>
      </c>
      <c r="E17" s="4">
        <v>61330002</v>
      </c>
      <c r="F17">
        <v>18513300</v>
      </c>
      <c r="G17" s="12">
        <v>61330002</v>
      </c>
      <c r="H17">
        <f t="shared" si="0"/>
        <v>61.330002</v>
      </c>
    </row>
    <row r="18" spans="1:8">
      <c r="A18" s="11">
        <v>39203</v>
      </c>
      <c r="B18" s="4">
        <v>61119999</v>
      </c>
      <c r="C18" s="4">
        <v>73309998</v>
      </c>
      <c r="D18" s="4">
        <v>59700001</v>
      </c>
      <c r="E18" s="4">
        <v>69139999</v>
      </c>
      <c r="F18">
        <v>15434200</v>
      </c>
      <c r="G18" s="12">
        <v>69139999</v>
      </c>
      <c r="H18">
        <f t="shared" si="0"/>
        <v>69.139999000000003</v>
      </c>
    </row>
    <row r="19" spans="1:8">
      <c r="A19" s="11">
        <v>39234</v>
      </c>
      <c r="B19" s="4">
        <v>68900002</v>
      </c>
      <c r="C19" s="4">
        <v>74720001</v>
      </c>
      <c r="D19" s="4">
        <v>66709999</v>
      </c>
      <c r="E19" s="4">
        <v>68410004</v>
      </c>
      <c r="F19">
        <v>11624000</v>
      </c>
      <c r="G19" s="12">
        <v>68410004</v>
      </c>
      <c r="H19">
        <f t="shared" si="0"/>
        <v>68.410004000000001</v>
      </c>
    </row>
    <row r="20" spans="1:8">
      <c r="A20" s="11">
        <v>39265</v>
      </c>
      <c r="B20" s="4">
        <v>68809998</v>
      </c>
      <c r="C20" t="s">
        <v>67</v>
      </c>
      <c r="D20" s="4">
        <v>68010002</v>
      </c>
      <c r="E20" s="4">
        <v>78540001</v>
      </c>
      <c r="F20">
        <v>13282400</v>
      </c>
      <c r="G20" s="12">
        <v>78540001</v>
      </c>
      <c r="H20">
        <f t="shared" si="0"/>
        <v>78.540001000000004</v>
      </c>
    </row>
    <row r="21" spans="1:8">
      <c r="A21" s="11">
        <v>39295</v>
      </c>
      <c r="B21" s="4">
        <v>78099998</v>
      </c>
      <c r="C21" s="4">
        <v>80800003</v>
      </c>
      <c r="D21" s="4">
        <v>70050003</v>
      </c>
      <c r="E21" s="4">
        <v>79910004</v>
      </c>
      <c r="F21">
        <v>7898700</v>
      </c>
      <c r="G21" s="12">
        <v>79910004</v>
      </c>
      <c r="H21">
        <f t="shared" si="0"/>
        <v>79.910004000000001</v>
      </c>
    </row>
    <row r="22" spans="1:8">
      <c r="A22" s="11">
        <v>39329</v>
      </c>
      <c r="B22" s="4">
        <v>79900002</v>
      </c>
      <c r="C22" s="4">
        <v>94260002</v>
      </c>
      <c r="D22" s="4">
        <v>79730003</v>
      </c>
      <c r="E22" s="4">
        <v>93150002</v>
      </c>
      <c r="F22">
        <v>6688700</v>
      </c>
      <c r="G22" s="12">
        <v>93150002</v>
      </c>
      <c r="H22">
        <f t="shared" si="0"/>
        <v>93.150002000000001</v>
      </c>
    </row>
    <row r="23" spans="1:8">
      <c r="A23" s="11">
        <v>39356</v>
      </c>
      <c r="B23" s="4">
        <v>93419998</v>
      </c>
      <c r="C23" s="4">
        <v>101089996</v>
      </c>
      <c r="D23" s="4">
        <v>83269997</v>
      </c>
      <c r="E23" s="4">
        <v>89150002</v>
      </c>
      <c r="F23">
        <v>10392700</v>
      </c>
      <c r="G23" s="12">
        <v>89150002</v>
      </c>
      <c r="H23">
        <f t="shared" si="0"/>
        <v>89.150002000000001</v>
      </c>
    </row>
    <row r="24" spans="1:8">
      <c r="A24" s="11">
        <v>39387</v>
      </c>
      <c r="B24" t="s">
        <v>65</v>
      </c>
      <c r="C24" s="4">
        <v>91470001</v>
      </c>
      <c r="D24" t="s">
        <v>66</v>
      </c>
      <c r="E24" s="4">
        <v>90559998</v>
      </c>
      <c r="F24">
        <v>8908400</v>
      </c>
      <c r="G24" s="12">
        <v>90559998</v>
      </c>
      <c r="H24">
        <f t="shared" si="0"/>
        <v>90.559997999999993</v>
      </c>
    </row>
    <row r="25" spans="1:8">
      <c r="A25" s="11">
        <v>39419</v>
      </c>
      <c r="B25" s="4">
        <v>90029999</v>
      </c>
      <c r="C25" s="4">
        <v>95940002</v>
      </c>
      <c r="D25" s="4">
        <v>83860001</v>
      </c>
      <c r="E25" s="4">
        <v>92639999</v>
      </c>
      <c r="F25">
        <v>6640800</v>
      </c>
      <c r="G25" s="12">
        <v>92639999</v>
      </c>
      <c r="H25">
        <f t="shared" si="0"/>
        <v>92.639999000000003</v>
      </c>
    </row>
    <row r="26" spans="1:8">
      <c r="A26" s="11">
        <v>39449</v>
      </c>
      <c r="B26" s="4">
        <v>95349998</v>
      </c>
      <c r="C26" t="s">
        <v>64</v>
      </c>
      <c r="D26" s="4">
        <v>68839996</v>
      </c>
      <c r="E26" s="4">
        <v>77699997</v>
      </c>
      <c r="F26">
        <v>15772400</v>
      </c>
      <c r="G26" s="12">
        <v>77699997</v>
      </c>
      <c r="H26">
        <f t="shared" si="0"/>
        <v>77.699996999999996</v>
      </c>
    </row>
    <row r="27" spans="1:8">
      <c r="A27" s="11">
        <v>39479</v>
      </c>
      <c r="B27" s="4">
        <v>79019997</v>
      </c>
      <c r="C27" s="4">
        <v>79400002</v>
      </c>
      <c r="D27" s="4">
        <v>63970001</v>
      </c>
      <c r="E27" s="4">
        <v>64470001</v>
      </c>
      <c r="F27">
        <v>11144100</v>
      </c>
      <c r="G27" s="12">
        <v>64470001</v>
      </c>
      <c r="H27">
        <f t="shared" si="0"/>
        <v>64.470000999999996</v>
      </c>
    </row>
    <row r="28" spans="1:8">
      <c r="A28" s="11">
        <v>39510</v>
      </c>
      <c r="B28" t="s">
        <v>62</v>
      </c>
      <c r="C28" t="s">
        <v>63</v>
      </c>
      <c r="D28" s="4">
        <v>61200001</v>
      </c>
      <c r="E28" s="4">
        <v>71300003</v>
      </c>
      <c r="F28">
        <v>9907700</v>
      </c>
      <c r="G28" s="12">
        <v>71300003</v>
      </c>
      <c r="H28">
        <f t="shared" si="0"/>
        <v>71.300003000000004</v>
      </c>
    </row>
    <row r="29" spans="1:8">
      <c r="A29" s="11">
        <v>39539</v>
      </c>
      <c r="B29" s="4">
        <v>72989998</v>
      </c>
      <c r="C29" s="4">
        <v>82639999</v>
      </c>
      <c r="D29" s="4">
        <v>70650002</v>
      </c>
      <c r="E29" s="4">
        <v>78629997</v>
      </c>
      <c r="F29">
        <v>9351100</v>
      </c>
      <c r="G29" s="12">
        <v>78629997</v>
      </c>
      <c r="H29">
        <f t="shared" si="0"/>
        <v>78.629997000000003</v>
      </c>
    </row>
    <row r="30" spans="1:8">
      <c r="A30" s="11">
        <v>39569</v>
      </c>
      <c r="B30" s="4">
        <v>78400002</v>
      </c>
      <c r="C30" t="s">
        <v>61</v>
      </c>
      <c r="D30" s="4">
        <v>71559998</v>
      </c>
      <c r="E30" s="4">
        <v>81620003</v>
      </c>
      <c r="F30">
        <v>7516300</v>
      </c>
      <c r="G30" s="12">
        <v>81620003</v>
      </c>
      <c r="H30">
        <f t="shared" si="0"/>
        <v>81.620002999999997</v>
      </c>
    </row>
    <row r="31" spans="1:8">
      <c r="A31" s="11">
        <v>39601</v>
      </c>
      <c r="B31" s="4">
        <v>81150002</v>
      </c>
      <c r="C31" s="4">
        <v>84879997</v>
      </c>
      <c r="D31" s="4">
        <v>72620003</v>
      </c>
      <c r="E31" s="4">
        <v>73330002</v>
      </c>
      <c r="F31">
        <v>7619500</v>
      </c>
      <c r="G31" s="12">
        <v>73330002</v>
      </c>
      <c r="H31">
        <f t="shared" si="0"/>
        <v>73.330001999999993</v>
      </c>
    </row>
    <row r="32" spans="1:8">
      <c r="A32" s="11">
        <v>39630</v>
      </c>
      <c r="B32" s="4">
        <v>72239998</v>
      </c>
      <c r="C32" s="4">
        <v>82379997</v>
      </c>
      <c r="D32" s="4">
        <v>62990002</v>
      </c>
      <c r="E32" s="4">
        <v>76339996</v>
      </c>
      <c r="F32">
        <v>10050600</v>
      </c>
      <c r="G32" s="12">
        <v>76339996</v>
      </c>
      <c r="H32">
        <f t="shared" si="0"/>
        <v>76.339995999999999</v>
      </c>
    </row>
    <row r="33" spans="1:8">
      <c r="A33" s="11">
        <v>39661</v>
      </c>
      <c r="B33" s="4">
        <v>76360001</v>
      </c>
      <c r="C33" t="s">
        <v>60</v>
      </c>
      <c r="D33" s="4">
        <v>74050003</v>
      </c>
      <c r="E33" s="4">
        <v>80809998</v>
      </c>
      <c r="F33">
        <v>7322500</v>
      </c>
      <c r="G33" s="12">
        <v>80809998</v>
      </c>
      <c r="H33">
        <f t="shared" si="0"/>
        <v>80.809997999999993</v>
      </c>
    </row>
    <row r="34" spans="1:8">
      <c r="A34" s="11">
        <v>39693</v>
      </c>
      <c r="B34" s="4">
        <v>83160004</v>
      </c>
      <c r="C34" s="4">
        <v>86769997</v>
      </c>
      <c r="D34" t="s">
        <v>59</v>
      </c>
      <c r="E34" s="4">
        <v>72760002</v>
      </c>
      <c r="F34">
        <v>9786200</v>
      </c>
      <c r="G34" s="12">
        <v>72760002</v>
      </c>
      <c r="H34">
        <f t="shared" si="0"/>
        <v>72.760002</v>
      </c>
    </row>
    <row r="35" spans="1:8">
      <c r="A35" s="11">
        <v>39722</v>
      </c>
      <c r="B35" s="4">
        <v>71779999</v>
      </c>
      <c r="C35" s="4">
        <v>71989998</v>
      </c>
      <c r="D35" s="4">
        <v>43310001</v>
      </c>
      <c r="E35" s="4">
        <v>57240002</v>
      </c>
      <c r="F35">
        <v>14809100</v>
      </c>
      <c r="G35" s="12">
        <v>57240002</v>
      </c>
      <c r="H35">
        <f t="shared" si="0"/>
        <v>57.240001999999997</v>
      </c>
    </row>
    <row r="36" spans="1:8">
      <c r="A36" s="11">
        <v>39755</v>
      </c>
      <c r="B36" s="4">
        <v>56349998</v>
      </c>
      <c r="C36" t="s">
        <v>57</v>
      </c>
      <c r="D36" t="s">
        <v>58</v>
      </c>
      <c r="E36" s="4">
        <v>42700001</v>
      </c>
      <c r="F36">
        <v>12185900</v>
      </c>
      <c r="G36" s="12">
        <v>42700001</v>
      </c>
      <c r="H36">
        <f t="shared" si="0"/>
        <v>42.700001</v>
      </c>
    </row>
    <row r="37" spans="1:8">
      <c r="A37" s="11">
        <v>39783</v>
      </c>
      <c r="B37" t="s">
        <v>55</v>
      </c>
      <c r="C37" s="4">
        <v>54849998</v>
      </c>
      <c r="D37" t="s">
        <v>56</v>
      </c>
      <c r="E37" s="4">
        <v>51279999</v>
      </c>
      <c r="F37">
        <v>9726600</v>
      </c>
      <c r="G37" s="12">
        <v>51279999</v>
      </c>
      <c r="H37">
        <f t="shared" si="0"/>
        <v>51.279998999999997</v>
      </c>
    </row>
    <row r="38" spans="1:8">
      <c r="A38" s="11">
        <v>39815</v>
      </c>
      <c r="B38" s="4">
        <v>51349998</v>
      </c>
      <c r="C38" s="4">
        <v>59740002</v>
      </c>
      <c r="D38" s="4">
        <v>47630001</v>
      </c>
      <c r="E38" t="s">
        <v>54</v>
      </c>
      <c r="F38">
        <v>12192700</v>
      </c>
      <c r="G38" s="12" t="s">
        <v>54</v>
      </c>
      <c r="H38">
        <v>58.82</v>
      </c>
    </row>
    <row r="39" spans="1:8">
      <c r="A39" s="11">
        <v>39846</v>
      </c>
      <c r="B39" t="s">
        <v>53</v>
      </c>
      <c r="C39" s="4">
        <v>67360001</v>
      </c>
      <c r="D39" s="4">
        <v>58130001</v>
      </c>
      <c r="E39" s="4">
        <v>64790001</v>
      </c>
      <c r="F39">
        <v>10435100</v>
      </c>
      <c r="G39" s="12">
        <v>64790001</v>
      </c>
      <c r="H39">
        <f t="shared" ref="H39:H60" si="1">G39/1000000</f>
        <v>64.790001000000004</v>
      </c>
    </row>
    <row r="40" spans="1:8">
      <c r="A40" s="11">
        <v>39874</v>
      </c>
      <c r="B40" s="4">
        <v>63939999</v>
      </c>
      <c r="C40" s="4">
        <v>75610001</v>
      </c>
      <c r="D40" t="s">
        <v>52</v>
      </c>
      <c r="E40" s="4">
        <v>73440002</v>
      </c>
      <c r="F40">
        <v>10754100</v>
      </c>
      <c r="G40" s="12">
        <v>73440002</v>
      </c>
      <c r="H40">
        <f t="shared" si="1"/>
        <v>73.440002000000007</v>
      </c>
    </row>
    <row r="41" spans="1:8">
      <c r="A41" s="11">
        <v>39904</v>
      </c>
      <c r="B41" s="4">
        <v>73019997</v>
      </c>
      <c r="C41" t="s">
        <v>51</v>
      </c>
      <c r="D41" s="4">
        <v>71709999</v>
      </c>
      <c r="E41" s="4">
        <v>80519997</v>
      </c>
      <c r="F41">
        <v>9217600</v>
      </c>
      <c r="G41" s="12">
        <v>80519997</v>
      </c>
      <c r="H41">
        <f t="shared" si="1"/>
        <v>80.519997000000004</v>
      </c>
    </row>
    <row r="42" spans="1:8">
      <c r="A42" s="11">
        <v>39934</v>
      </c>
      <c r="B42" s="4">
        <v>80379997</v>
      </c>
      <c r="C42" s="4">
        <v>83599998</v>
      </c>
      <c r="D42" s="4">
        <v>73099998</v>
      </c>
      <c r="E42" s="4">
        <v>77989998</v>
      </c>
      <c r="F42">
        <v>7133700</v>
      </c>
      <c r="G42" s="12">
        <v>77989998</v>
      </c>
      <c r="H42">
        <f t="shared" si="1"/>
        <v>77.989998</v>
      </c>
    </row>
    <row r="43" spans="1:8">
      <c r="A43" s="11">
        <v>39965</v>
      </c>
      <c r="B43" s="4">
        <v>78209999</v>
      </c>
      <c r="C43" s="4">
        <v>88559998</v>
      </c>
      <c r="D43" t="s">
        <v>50</v>
      </c>
      <c r="E43" s="4">
        <v>83660004</v>
      </c>
      <c r="F43">
        <v>7275900</v>
      </c>
      <c r="G43" s="12">
        <v>83660004</v>
      </c>
      <c r="H43">
        <f t="shared" si="1"/>
        <v>83.660004000000001</v>
      </c>
    </row>
    <row r="44" spans="1:8">
      <c r="A44" s="11">
        <v>39995</v>
      </c>
      <c r="B44" s="4">
        <v>84419998</v>
      </c>
      <c r="C44" s="4">
        <v>94400002</v>
      </c>
      <c r="D44" s="4">
        <v>75410004</v>
      </c>
      <c r="E44" s="4">
        <v>85760002</v>
      </c>
      <c r="F44">
        <v>8243100</v>
      </c>
      <c r="G44" s="12">
        <v>85760002</v>
      </c>
      <c r="H44">
        <f t="shared" si="1"/>
        <v>85.760002</v>
      </c>
    </row>
    <row r="45" spans="1:8">
      <c r="A45" s="11">
        <v>40028</v>
      </c>
      <c r="B45" s="4">
        <v>86559998</v>
      </c>
      <c r="C45" s="4">
        <v>88199997</v>
      </c>
      <c r="D45" t="s">
        <v>49</v>
      </c>
      <c r="E45" s="4">
        <v>81190002</v>
      </c>
      <c r="F45">
        <v>5613600</v>
      </c>
      <c r="G45" s="12">
        <v>81190002</v>
      </c>
      <c r="H45">
        <f t="shared" si="1"/>
        <v>81.190002000000007</v>
      </c>
    </row>
    <row r="46" spans="1:8">
      <c r="A46" s="11">
        <v>40057</v>
      </c>
      <c r="B46" s="4">
        <v>80739998</v>
      </c>
      <c r="C46" t="s">
        <v>48</v>
      </c>
      <c r="D46" s="4">
        <v>77510002</v>
      </c>
      <c r="E46" s="4">
        <v>93360001</v>
      </c>
      <c r="F46">
        <v>6507600</v>
      </c>
      <c r="G46" s="12">
        <v>93360001</v>
      </c>
      <c r="H46">
        <f t="shared" si="1"/>
        <v>93.360000999999997</v>
      </c>
    </row>
    <row r="47" spans="1:8">
      <c r="A47" s="11">
        <v>40087</v>
      </c>
      <c r="B47" t="s">
        <v>46</v>
      </c>
      <c r="C47" t="s">
        <v>47</v>
      </c>
      <c r="D47" s="4">
        <v>88269997</v>
      </c>
      <c r="E47" s="4">
        <v>118809998</v>
      </c>
      <c r="F47">
        <v>12814900</v>
      </c>
      <c r="G47" s="12">
        <v>118809998</v>
      </c>
      <c r="H47">
        <f t="shared" si="1"/>
        <v>118.80999799999999</v>
      </c>
    </row>
    <row r="48" spans="1:8">
      <c r="A48" s="11">
        <v>40119</v>
      </c>
      <c r="B48" s="4">
        <v>118660004</v>
      </c>
      <c r="C48" s="4">
        <v>136080002</v>
      </c>
      <c r="D48" t="s">
        <v>45</v>
      </c>
      <c r="E48" s="4">
        <v>135910004</v>
      </c>
      <c r="F48">
        <v>8521200</v>
      </c>
      <c r="G48" s="12">
        <v>135910004</v>
      </c>
      <c r="H48">
        <f t="shared" si="1"/>
        <v>135.91000399999999</v>
      </c>
    </row>
    <row r="49" spans="1:8">
      <c r="A49" s="11">
        <v>40148</v>
      </c>
      <c r="B49" s="4">
        <v>136940002</v>
      </c>
      <c r="C49" s="4">
        <v>145910004</v>
      </c>
      <c r="D49" s="4">
        <v>125650002</v>
      </c>
      <c r="E49" s="4">
        <v>134520004</v>
      </c>
      <c r="F49">
        <v>9636000</v>
      </c>
      <c r="G49" s="12">
        <v>134520004</v>
      </c>
      <c r="H49">
        <f t="shared" si="1"/>
        <v>134.520004</v>
      </c>
    </row>
    <row r="50" spans="1:8">
      <c r="A50" s="11">
        <v>40182</v>
      </c>
      <c r="B50" t="s">
        <v>44</v>
      </c>
      <c r="C50" s="4">
        <v>136610001</v>
      </c>
      <c r="D50" s="4">
        <v>118120003</v>
      </c>
      <c r="E50" s="4">
        <v>125410004</v>
      </c>
      <c r="F50">
        <v>13701700</v>
      </c>
      <c r="G50" s="12">
        <v>125410004</v>
      </c>
      <c r="H50">
        <f t="shared" si="1"/>
        <v>125.410004</v>
      </c>
    </row>
    <row r="51" spans="1:8">
      <c r="A51" s="11">
        <v>40210</v>
      </c>
      <c r="B51" t="s">
        <v>42</v>
      </c>
      <c r="C51" s="4">
        <v>124860001</v>
      </c>
      <c r="D51" t="s">
        <v>43</v>
      </c>
      <c r="E51" s="4">
        <v>118400002</v>
      </c>
      <c r="F51">
        <v>11361400</v>
      </c>
      <c r="G51" s="12">
        <v>118400002</v>
      </c>
      <c r="H51">
        <f t="shared" si="1"/>
        <v>118.400002</v>
      </c>
    </row>
    <row r="52" spans="1:8">
      <c r="A52" s="11">
        <v>40238</v>
      </c>
      <c r="B52" s="4">
        <v>118699997</v>
      </c>
      <c r="C52" s="4">
        <v>138190002</v>
      </c>
      <c r="D52" s="4">
        <v>117529999</v>
      </c>
      <c r="E52" s="4">
        <v>135770004</v>
      </c>
      <c r="F52">
        <v>7071400</v>
      </c>
      <c r="G52" s="12">
        <v>135770004</v>
      </c>
      <c r="H52">
        <f t="shared" si="1"/>
        <v>135.770004</v>
      </c>
    </row>
    <row r="53" spans="1:8">
      <c r="A53" s="11">
        <v>40269</v>
      </c>
      <c r="B53" s="4">
        <v>135800003</v>
      </c>
      <c r="C53" s="4">
        <v>151089996</v>
      </c>
      <c r="D53" s="4">
        <v>130779999</v>
      </c>
      <c r="E53" s="4">
        <v>137100006</v>
      </c>
      <c r="F53">
        <v>8530400</v>
      </c>
      <c r="G53" s="12">
        <v>137100006</v>
      </c>
      <c r="H53">
        <f t="shared" si="1"/>
        <v>137.10000600000001</v>
      </c>
    </row>
    <row r="54" spans="1:8">
      <c r="A54" s="11">
        <v>40301</v>
      </c>
      <c r="B54" s="4">
        <v>137199997</v>
      </c>
      <c r="C54" s="4">
        <v>139440002</v>
      </c>
      <c r="D54" s="4">
        <v>117519997</v>
      </c>
      <c r="E54" s="4">
        <v>125459999</v>
      </c>
      <c r="F54">
        <v>7243200</v>
      </c>
      <c r="G54" s="12">
        <v>125459999</v>
      </c>
      <c r="H54">
        <f t="shared" si="1"/>
        <v>125.459999</v>
      </c>
    </row>
    <row r="55" spans="1:8">
      <c r="A55" s="11">
        <v>40330</v>
      </c>
      <c r="B55" s="4">
        <v>124970001</v>
      </c>
      <c r="C55" s="4">
        <v>129149994</v>
      </c>
      <c r="D55" s="4">
        <v>106010002</v>
      </c>
      <c r="E55" s="4">
        <v>109260002</v>
      </c>
      <c r="F55">
        <v>6505400</v>
      </c>
      <c r="G55" s="12">
        <v>109260002</v>
      </c>
      <c r="H55">
        <f t="shared" si="1"/>
        <v>109.260002</v>
      </c>
    </row>
    <row r="56" spans="1:8">
      <c r="A56" s="11">
        <v>40360</v>
      </c>
      <c r="B56" s="4">
        <v>108900002</v>
      </c>
      <c r="C56" s="4">
        <v>124879997</v>
      </c>
      <c r="D56" s="4">
        <v>105800003</v>
      </c>
      <c r="E56" s="4">
        <v>117889999</v>
      </c>
      <c r="F56">
        <v>8685800</v>
      </c>
      <c r="G56" s="12">
        <v>117889999</v>
      </c>
      <c r="H56">
        <f t="shared" si="1"/>
        <v>117.889999</v>
      </c>
    </row>
    <row r="57" spans="1:8">
      <c r="A57" s="11">
        <v>40392</v>
      </c>
      <c r="B57" s="4">
        <v>119150002</v>
      </c>
      <c r="C57" s="4">
        <v>130809998</v>
      </c>
      <c r="D57" t="s">
        <v>41</v>
      </c>
      <c r="E57" s="4">
        <v>124830002</v>
      </c>
      <c r="F57">
        <v>5347500</v>
      </c>
      <c r="G57" s="12">
        <v>124830002</v>
      </c>
      <c r="H57">
        <f t="shared" si="1"/>
        <v>124.83000199999999</v>
      </c>
    </row>
    <row r="58" spans="1:8">
      <c r="A58" s="11">
        <v>40422</v>
      </c>
      <c r="B58" s="4">
        <v>126360001</v>
      </c>
      <c r="C58" s="4">
        <v>161779999</v>
      </c>
      <c r="D58" s="4">
        <v>126169998</v>
      </c>
      <c r="E58" s="4">
        <v>157059998</v>
      </c>
      <c r="F58">
        <v>6758400</v>
      </c>
      <c r="G58" s="12">
        <v>157059998</v>
      </c>
      <c r="H58">
        <f t="shared" si="1"/>
        <v>157.05999800000001</v>
      </c>
    </row>
    <row r="59" spans="1:8">
      <c r="A59" s="11">
        <v>40452</v>
      </c>
      <c r="B59" s="4">
        <v>157080002</v>
      </c>
      <c r="C59" s="4">
        <v>171990005</v>
      </c>
      <c r="D59" s="4">
        <v>151399994</v>
      </c>
      <c r="E59" s="4">
        <v>165229996</v>
      </c>
      <c r="F59">
        <v>7042000</v>
      </c>
      <c r="G59" s="12">
        <v>165229996</v>
      </c>
      <c r="H59">
        <f t="shared" si="1"/>
        <v>165.229996</v>
      </c>
    </row>
    <row r="60" spans="1:8">
      <c r="A60" s="11">
        <v>40483</v>
      </c>
      <c r="B60" s="4">
        <v>164449997</v>
      </c>
      <c r="C60" s="4">
        <v>181839996</v>
      </c>
      <c r="D60" s="4">
        <v>156770004</v>
      </c>
      <c r="E60" s="4">
        <v>175399994</v>
      </c>
      <c r="F60">
        <v>6560600</v>
      </c>
      <c r="G60" s="12">
        <v>175399994</v>
      </c>
      <c r="H60">
        <f t="shared" si="1"/>
        <v>175.39999399999999</v>
      </c>
    </row>
    <row r="61" spans="1:8">
      <c r="A61" s="11">
        <v>40513</v>
      </c>
      <c r="B61" s="4">
        <v>179160004</v>
      </c>
      <c r="C61" s="4">
        <v>185649994</v>
      </c>
      <c r="D61" s="4">
        <v>173089996</v>
      </c>
      <c r="E61" t="s">
        <v>40</v>
      </c>
      <c r="F61">
        <v>4414200</v>
      </c>
      <c r="G61" s="12" t="s">
        <v>40</v>
      </c>
      <c r="H61">
        <v>180</v>
      </c>
    </row>
    <row r="62" spans="1:8">
      <c r="A62" s="11">
        <v>40546</v>
      </c>
      <c r="B62" s="4">
        <v>181369995</v>
      </c>
      <c r="C62" s="4">
        <v>191600006</v>
      </c>
      <c r="D62" s="4">
        <v>166899994</v>
      </c>
      <c r="E62" s="4">
        <v>169639999</v>
      </c>
      <c r="F62">
        <v>6016400</v>
      </c>
      <c r="G62" s="12">
        <v>169639999</v>
      </c>
      <c r="H62">
        <f t="shared" ref="H62:H85" si="2">G62/1000000</f>
        <v>169.63999899999999</v>
      </c>
    </row>
    <row r="63" spans="1:8">
      <c r="A63" s="11">
        <v>40575</v>
      </c>
      <c r="B63" s="4">
        <v>170520004</v>
      </c>
      <c r="C63" s="4">
        <v>191399994</v>
      </c>
      <c r="D63" s="4">
        <v>169509995</v>
      </c>
      <c r="E63" s="4">
        <v>173289993</v>
      </c>
      <c r="F63">
        <v>5397800</v>
      </c>
      <c r="G63" s="12">
        <v>173289993</v>
      </c>
      <c r="H63">
        <f t="shared" si="2"/>
        <v>173.28999300000001</v>
      </c>
    </row>
    <row r="64" spans="1:8">
      <c r="A64" s="11">
        <v>40603</v>
      </c>
      <c r="B64" s="4">
        <v>173529999</v>
      </c>
      <c r="C64" s="4">
        <v>181570007</v>
      </c>
      <c r="D64" s="4">
        <v>160589996</v>
      </c>
      <c r="E64" s="4">
        <v>180130005</v>
      </c>
      <c r="F64">
        <v>5382800</v>
      </c>
      <c r="G64" s="12">
        <v>180130005</v>
      </c>
      <c r="H64">
        <f t="shared" si="2"/>
        <v>180.13000500000001</v>
      </c>
    </row>
    <row r="65" spans="1:8">
      <c r="A65" s="11">
        <v>40634</v>
      </c>
      <c r="B65" s="4">
        <v>181580002</v>
      </c>
      <c r="C65" s="4">
        <v>197800003</v>
      </c>
      <c r="D65" s="4">
        <v>175369995</v>
      </c>
      <c r="E65" s="4">
        <v>195809998</v>
      </c>
      <c r="F65">
        <v>6169500</v>
      </c>
      <c r="G65" s="12">
        <v>195809998</v>
      </c>
      <c r="H65">
        <f t="shared" si="2"/>
        <v>195.80999800000001</v>
      </c>
    </row>
    <row r="66" spans="1:8">
      <c r="A66" s="11">
        <v>40665</v>
      </c>
      <c r="B66" s="4">
        <v>196570007</v>
      </c>
      <c r="C66" s="4">
        <v>206389999</v>
      </c>
      <c r="D66" s="4">
        <v>190880005</v>
      </c>
      <c r="E66" s="4">
        <v>196690002</v>
      </c>
      <c r="F66">
        <v>5223000</v>
      </c>
      <c r="G66" s="12">
        <v>196690002</v>
      </c>
      <c r="H66">
        <f t="shared" si="2"/>
        <v>196.69000199999999</v>
      </c>
    </row>
    <row r="67" spans="1:8">
      <c r="A67" s="11">
        <v>40695</v>
      </c>
      <c r="B67" s="4">
        <v>196059998</v>
      </c>
      <c r="C67" t="s">
        <v>39</v>
      </c>
      <c r="D67" s="4">
        <v>181589996</v>
      </c>
      <c r="E67" s="4">
        <v>204490005</v>
      </c>
      <c r="F67">
        <v>4545900</v>
      </c>
      <c r="G67" s="12">
        <v>204490005</v>
      </c>
      <c r="H67">
        <f t="shared" si="2"/>
        <v>204.490005</v>
      </c>
    </row>
    <row r="68" spans="1:8">
      <c r="A68" s="11">
        <v>40725</v>
      </c>
      <c r="B68" s="4">
        <v>205550003</v>
      </c>
      <c r="C68" s="4">
        <v>227199997</v>
      </c>
      <c r="D68" s="4">
        <v>203610001</v>
      </c>
      <c r="E68" s="4">
        <v>222520004</v>
      </c>
      <c r="F68">
        <v>4898800</v>
      </c>
      <c r="G68" s="12">
        <v>222520004</v>
      </c>
      <c r="H68">
        <f t="shared" si="2"/>
        <v>222.520004</v>
      </c>
    </row>
    <row r="69" spans="1:8">
      <c r="A69" s="11">
        <v>40756</v>
      </c>
      <c r="B69" t="s">
        <v>38</v>
      </c>
      <c r="C69" s="4">
        <v>227449997</v>
      </c>
      <c r="D69" s="4">
        <v>177100006</v>
      </c>
      <c r="E69" s="4">
        <v>215229996</v>
      </c>
      <c r="F69">
        <v>7069500</v>
      </c>
      <c r="G69" s="12">
        <v>215229996</v>
      </c>
      <c r="H69">
        <f t="shared" si="2"/>
        <v>215.229996</v>
      </c>
    </row>
    <row r="70" spans="1:8">
      <c r="A70" s="11">
        <v>40787</v>
      </c>
      <c r="B70" s="4">
        <v>215279999</v>
      </c>
      <c r="C70" t="s">
        <v>37</v>
      </c>
      <c r="D70" s="4">
        <v>204470001</v>
      </c>
      <c r="E70" s="4">
        <v>216229996</v>
      </c>
      <c r="F70">
        <v>7151100</v>
      </c>
      <c r="G70" s="12">
        <v>216229996</v>
      </c>
      <c r="H70">
        <f t="shared" si="2"/>
        <v>216.229996</v>
      </c>
    </row>
    <row r="71" spans="1:8">
      <c r="A71" s="11">
        <v>40819</v>
      </c>
      <c r="B71" s="4">
        <v>217009995</v>
      </c>
      <c r="C71" s="4">
        <v>246710007</v>
      </c>
      <c r="D71" s="4">
        <v>196509995</v>
      </c>
      <c r="E71" s="4">
        <v>213509995</v>
      </c>
      <c r="F71">
        <v>7931300</v>
      </c>
      <c r="G71" s="12">
        <v>213509995</v>
      </c>
      <c r="H71">
        <f t="shared" si="2"/>
        <v>213.509995</v>
      </c>
    </row>
    <row r="72" spans="1:8">
      <c r="A72" s="11">
        <v>40848</v>
      </c>
      <c r="B72" s="4">
        <v>208110001</v>
      </c>
      <c r="C72" s="4">
        <v>222350006</v>
      </c>
      <c r="D72" s="4">
        <v>181509995</v>
      </c>
      <c r="E72" s="4">
        <v>192289993</v>
      </c>
      <c r="F72">
        <v>6871600</v>
      </c>
      <c r="G72" s="12">
        <v>192289993</v>
      </c>
      <c r="H72">
        <f t="shared" si="2"/>
        <v>192.28999300000001</v>
      </c>
    </row>
    <row r="73" spans="1:8">
      <c r="A73" s="11">
        <v>40878</v>
      </c>
      <c r="B73" s="4">
        <v>191850006</v>
      </c>
      <c r="C73" s="4">
        <v>199660004</v>
      </c>
      <c r="D73" s="4">
        <v>166970001</v>
      </c>
      <c r="E73" s="4">
        <v>173100006</v>
      </c>
      <c r="F73">
        <v>6184500</v>
      </c>
      <c r="G73" s="12">
        <v>173100006</v>
      </c>
      <c r="H73">
        <f t="shared" si="2"/>
        <v>173.10000600000001</v>
      </c>
    </row>
    <row r="74" spans="1:8">
      <c r="A74" s="11">
        <v>40911</v>
      </c>
      <c r="B74" s="4">
        <v>175889999</v>
      </c>
      <c r="C74" t="s">
        <v>35</v>
      </c>
      <c r="D74" t="s">
        <v>36</v>
      </c>
      <c r="E74" s="4">
        <v>194440002</v>
      </c>
      <c r="F74">
        <v>6165400</v>
      </c>
      <c r="G74" s="12">
        <v>194440002</v>
      </c>
      <c r="H74">
        <f t="shared" si="2"/>
        <v>194.44000199999999</v>
      </c>
    </row>
    <row r="75" spans="1:8">
      <c r="A75" s="11">
        <v>40940</v>
      </c>
      <c r="B75" s="4">
        <v>173809998</v>
      </c>
      <c r="C75" s="4">
        <v>193570007</v>
      </c>
      <c r="D75" t="s">
        <v>34</v>
      </c>
      <c r="E75" s="4">
        <v>179690002</v>
      </c>
      <c r="F75">
        <v>7594000</v>
      </c>
      <c r="G75" s="12">
        <v>179690002</v>
      </c>
      <c r="H75">
        <f t="shared" si="2"/>
        <v>179.69000199999999</v>
      </c>
    </row>
    <row r="76" spans="1:8">
      <c r="A76" s="11">
        <v>40969</v>
      </c>
      <c r="B76" s="4">
        <v>179889999</v>
      </c>
      <c r="C76" s="4">
        <v>209850006</v>
      </c>
      <c r="D76" s="4">
        <v>176580002</v>
      </c>
      <c r="E76" s="4">
        <v>202509995</v>
      </c>
      <c r="F76">
        <v>5336900</v>
      </c>
      <c r="G76" s="12">
        <v>202509995</v>
      </c>
      <c r="H76">
        <f t="shared" si="2"/>
        <v>202.509995</v>
      </c>
    </row>
    <row r="77" spans="1:8">
      <c r="A77" s="11">
        <v>41001</v>
      </c>
      <c r="B77" s="4">
        <v>198020004</v>
      </c>
      <c r="C77" s="4">
        <v>233839996</v>
      </c>
      <c r="D77" s="4">
        <v>183649994</v>
      </c>
      <c r="E77" s="4">
        <v>231899994</v>
      </c>
      <c r="F77">
        <v>6014600</v>
      </c>
      <c r="G77" s="12">
        <v>231899994</v>
      </c>
      <c r="H77">
        <f t="shared" si="2"/>
        <v>231.89999399999999</v>
      </c>
    </row>
    <row r="78" spans="1:8">
      <c r="A78" s="11">
        <v>41030</v>
      </c>
      <c r="B78" s="4">
        <v>229399994</v>
      </c>
      <c r="C78" s="4">
        <v>232970001</v>
      </c>
      <c r="D78" s="4">
        <v>207110001</v>
      </c>
      <c r="E78" s="4">
        <v>212910004</v>
      </c>
      <c r="F78">
        <v>4441700</v>
      </c>
      <c r="G78" s="12">
        <v>212910004</v>
      </c>
      <c r="H78">
        <f t="shared" si="2"/>
        <v>212.91000399999999</v>
      </c>
    </row>
    <row r="79" spans="1:8">
      <c r="A79" s="11">
        <v>41061</v>
      </c>
      <c r="B79" s="4">
        <v>208440002</v>
      </c>
      <c r="C79" s="4">
        <v>228350006</v>
      </c>
      <c r="D79" s="4">
        <v>206369995</v>
      </c>
      <c r="E79" s="4">
        <v>228350006</v>
      </c>
      <c r="F79">
        <v>3302800</v>
      </c>
      <c r="G79" s="12">
        <v>228350006</v>
      </c>
      <c r="H79">
        <f t="shared" si="2"/>
        <v>228.35000600000001</v>
      </c>
    </row>
    <row r="80" spans="1:8">
      <c r="A80" s="11">
        <v>41092</v>
      </c>
      <c r="B80" s="4">
        <v>229300003</v>
      </c>
      <c r="C80" s="4">
        <v>240740005</v>
      </c>
      <c r="D80" s="4">
        <v>212610001</v>
      </c>
      <c r="E80" s="4">
        <v>233300003</v>
      </c>
      <c r="F80">
        <v>3847300</v>
      </c>
      <c r="G80" s="12">
        <v>233300003</v>
      </c>
      <c r="H80">
        <f t="shared" si="2"/>
        <v>233.300003</v>
      </c>
    </row>
    <row r="81" spans="1:8">
      <c r="A81" s="11">
        <v>41122</v>
      </c>
      <c r="B81" s="4">
        <v>234139999</v>
      </c>
      <c r="C81" t="s">
        <v>33</v>
      </c>
      <c r="D81" s="4">
        <v>228660004</v>
      </c>
      <c r="E81" s="4">
        <v>248270004</v>
      </c>
      <c r="F81">
        <v>2762600</v>
      </c>
      <c r="G81" s="12">
        <v>248270004</v>
      </c>
      <c r="H81">
        <f t="shared" si="2"/>
        <v>248.270004</v>
      </c>
    </row>
    <row r="82" spans="1:8">
      <c r="A82" s="11">
        <v>41156</v>
      </c>
      <c r="B82" s="4">
        <v>248270004</v>
      </c>
      <c r="C82" s="4">
        <v>264109985</v>
      </c>
      <c r="D82" s="4">
        <v>244660004</v>
      </c>
      <c r="E82" s="4">
        <v>254320007</v>
      </c>
      <c r="F82">
        <v>3475100</v>
      </c>
      <c r="G82" s="12">
        <v>254320007</v>
      </c>
      <c r="H82">
        <f t="shared" si="2"/>
        <v>254.320007</v>
      </c>
    </row>
    <row r="83" spans="1:8">
      <c r="A83" s="11">
        <v>41183</v>
      </c>
      <c r="B83" s="4">
        <v>255399994</v>
      </c>
      <c r="C83" s="4">
        <v>261899994</v>
      </c>
      <c r="D83" s="4">
        <v>222919998</v>
      </c>
      <c r="E83" s="4">
        <v>232889999</v>
      </c>
      <c r="F83">
        <v>4112600</v>
      </c>
      <c r="G83" s="12">
        <v>232889999</v>
      </c>
      <c r="H83">
        <f t="shared" si="2"/>
        <v>232.88999899999999</v>
      </c>
    </row>
    <row r="84" spans="1:8">
      <c r="A84" s="11">
        <v>41214</v>
      </c>
      <c r="B84" s="4">
        <v>234229996</v>
      </c>
      <c r="C84" s="4">
        <v>252649994</v>
      </c>
      <c r="D84" s="4">
        <v>218179993</v>
      </c>
      <c r="E84" s="4">
        <v>252050003</v>
      </c>
      <c r="F84">
        <v>3381400</v>
      </c>
      <c r="G84" s="12">
        <v>252050003</v>
      </c>
      <c r="H84">
        <f t="shared" si="2"/>
        <v>252.050003</v>
      </c>
    </row>
    <row r="85" spans="1:8">
      <c r="A85" s="11">
        <v>41246</v>
      </c>
      <c r="B85" s="4">
        <v>252539993</v>
      </c>
      <c r="C85" s="4">
        <v>263109985</v>
      </c>
      <c r="D85" t="s">
        <v>32</v>
      </c>
      <c r="E85" s="4">
        <v>250869995</v>
      </c>
      <c r="F85">
        <v>3214500</v>
      </c>
      <c r="G85" s="12">
        <v>250869995</v>
      </c>
      <c r="H85">
        <f t="shared" si="2"/>
        <v>250.86999499999999</v>
      </c>
    </row>
    <row r="86" spans="1:8">
      <c r="A86" s="11">
        <v>41276</v>
      </c>
      <c r="B86" s="4">
        <v>256079987</v>
      </c>
      <c r="C86" s="4">
        <v>284720001</v>
      </c>
      <c r="D86" s="4">
        <v>253259995</v>
      </c>
      <c r="E86" t="s">
        <v>31</v>
      </c>
      <c r="F86">
        <v>4333200</v>
      </c>
      <c r="G86" s="12" t="s">
        <v>31</v>
      </c>
      <c r="H86">
        <v>265.5</v>
      </c>
    </row>
    <row r="87" spans="1:8">
      <c r="A87" s="11">
        <v>41306</v>
      </c>
      <c r="B87" s="4">
        <v>268929993</v>
      </c>
      <c r="C87" s="4">
        <v>274299988</v>
      </c>
      <c r="D87" s="4">
        <v>255110001</v>
      </c>
      <c r="E87" s="4">
        <v>264269989</v>
      </c>
      <c r="F87">
        <v>3754100</v>
      </c>
      <c r="G87" s="12">
        <v>264269989</v>
      </c>
      <c r="H87">
        <f>G87/1000000</f>
        <v>264.26998900000001</v>
      </c>
    </row>
    <row r="88" spans="1:8">
      <c r="A88" s="11">
        <v>41334</v>
      </c>
      <c r="B88" s="4">
        <v>263269989</v>
      </c>
      <c r="C88" s="4">
        <v>277399994</v>
      </c>
      <c r="D88" s="4">
        <v>252070007</v>
      </c>
      <c r="E88" s="4">
        <v>26648999</v>
      </c>
      <c r="F88">
        <v>3048900</v>
      </c>
      <c r="G88" s="12">
        <v>26648999</v>
      </c>
      <c r="H88">
        <v>266.48</v>
      </c>
    </row>
    <row r="89" spans="1:8">
      <c r="A89" s="11">
        <v>41365</v>
      </c>
      <c r="B89" s="4">
        <v>266980011</v>
      </c>
      <c r="C89" s="4">
        <v>275799988</v>
      </c>
      <c r="D89" s="4">
        <v>248559998</v>
      </c>
      <c r="E89" s="4">
        <v>253809998</v>
      </c>
      <c r="F89">
        <v>3689300</v>
      </c>
      <c r="G89" s="12">
        <v>253809998</v>
      </c>
      <c r="H89">
        <f t="shared" ref="H89:H103" si="3">G89/1000000</f>
        <v>253.80999800000001</v>
      </c>
    </row>
    <row r="90" spans="1:8">
      <c r="A90" s="11">
        <v>41395</v>
      </c>
      <c r="B90" s="4">
        <v>253899994</v>
      </c>
      <c r="C90" s="4">
        <v>271910004</v>
      </c>
      <c r="D90" t="s">
        <v>30</v>
      </c>
      <c r="E90" s="4">
        <v>269200012</v>
      </c>
      <c r="F90">
        <v>2837400</v>
      </c>
      <c r="G90" s="12">
        <v>269200012</v>
      </c>
      <c r="H90">
        <f t="shared" si="3"/>
        <v>269.20001200000002</v>
      </c>
    </row>
    <row r="91" spans="1:8">
      <c r="A91" s="11">
        <v>41428</v>
      </c>
      <c r="B91" s="4">
        <v>268959991</v>
      </c>
      <c r="C91" s="4">
        <v>283339996</v>
      </c>
      <c r="D91" s="4">
        <v>262950012</v>
      </c>
      <c r="E91" s="4">
        <v>277690002</v>
      </c>
      <c r="F91">
        <v>3088400</v>
      </c>
      <c r="G91" s="12">
        <v>277690002</v>
      </c>
      <c r="H91">
        <f t="shared" si="3"/>
        <v>277.69000199999999</v>
      </c>
    </row>
    <row r="92" spans="1:8">
      <c r="A92" s="11">
        <v>41456</v>
      </c>
      <c r="B92" t="s">
        <v>29</v>
      </c>
      <c r="C92" s="4">
        <v>313619995</v>
      </c>
      <c r="D92" s="4">
        <v>277160004</v>
      </c>
      <c r="E92" s="4">
        <v>301220001</v>
      </c>
      <c r="F92">
        <v>3155800</v>
      </c>
      <c r="G92" s="12">
        <v>301220001</v>
      </c>
      <c r="H92">
        <f t="shared" si="3"/>
        <v>301.22000100000002</v>
      </c>
    </row>
    <row r="93" spans="1:8">
      <c r="A93" s="11">
        <v>41487</v>
      </c>
      <c r="B93" s="4">
        <v>303079987</v>
      </c>
      <c r="C93" s="4">
        <v>306209991</v>
      </c>
      <c r="D93" s="4">
        <v>279329987</v>
      </c>
      <c r="E93" s="4">
        <v>280980011</v>
      </c>
      <c r="F93">
        <v>2059400</v>
      </c>
      <c r="G93" s="12">
        <v>280980011</v>
      </c>
      <c r="H93">
        <f t="shared" si="3"/>
        <v>280.98001099999999</v>
      </c>
    </row>
    <row r="94" spans="1:8">
      <c r="A94" s="11">
        <v>41520</v>
      </c>
      <c r="B94" s="4">
        <v>284730011</v>
      </c>
      <c r="C94" s="4">
        <v>320570007</v>
      </c>
      <c r="D94" s="4">
        <v>284170013</v>
      </c>
      <c r="E94" s="4">
        <v>312640015</v>
      </c>
      <c r="F94">
        <v>2254600</v>
      </c>
      <c r="G94" s="12">
        <v>312640015</v>
      </c>
      <c r="H94">
        <f t="shared" si="3"/>
        <v>312.64001500000001</v>
      </c>
    </row>
    <row r="95" spans="1:8">
      <c r="A95" s="11">
        <v>41548</v>
      </c>
      <c r="B95" s="4">
        <v>314220001</v>
      </c>
      <c r="C95" s="4">
        <v>368399994</v>
      </c>
      <c r="D95" t="s">
        <v>28</v>
      </c>
      <c r="E95" s="4">
        <v>364029999</v>
      </c>
      <c r="F95">
        <v>3467900</v>
      </c>
      <c r="G95" s="12">
        <v>364029999</v>
      </c>
      <c r="H95">
        <f t="shared" si="3"/>
        <v>364.02999899999998</v>
      </c>
    </row>
    <row r="96" spans="1:8">
      <c r="A96" s="11">
        <v>41579</v>
      </c>
      <c r="B96" s="4">
        <v>365630005</v>
      </c>
      <c r="C96" s="4">
        <v>394100006</v>
      </c>
      <c r="D96" s="4">
        <v>341880005</v>
      </c>
      <c r="E96" s="4">
        <v>393619995</v>
      </c>
      <c r="F96">
        <v>2830600</v>
      </c>
      <c r="G96" s="12">
        <v>393619995</v>
      </c>
      <c r="H96">
        <f t="shared" si="3"/>
        <v>393.61999500000002</v>
      </c>
    </row>
    <row r="97" spans="1:8">
      <c r="A97" s="11">
        <v>41610</v>
      </c>
      <c r="B97" t="s">
        <v>26</v>
      </c>
      <c r="C97" s="4">
        <v>405630005</v>
      </c>
      <c r="D97" t="s">
        <v>27</v>
      </c>
      <c r="E97" s="4">
        <v>398790009</v>
      </c>
      <c r="F97">
        <v>2746800</v>
      </c>
      <c r="G97" s="12">
        <v>398790009</v>
      </c>
      <c r="H97">
        <f t="shared" si="3"/>
        <v>398.790009</v>
      </c>
    </row>
    <row r="98" spans="1:8">
      <c r="A98" s="11">
        <v>41641</v>
      </c>
      <c r="B98" s="4">
        <v>398799988</v>
      </c>
      <c r="C98" s="4">
        <v>408059998</v>
      </c>
      <c r="D98" s="4">
        <v>35776001</v>
      </c>
      <c r="E98" s="4">
        <v>358690002</v>
      </c>
      <c r="F98">
        <v>4626900</v>
      </c>
      <c r="G98" s="12">
        <v>358690002</v>
      </c>
      <c r="H98">
        <f t="shared" si="3"/>
        <v>358.69000199999999</v>
      </c>
    </row>
    <row r="99" spans="1:8">
      <c r="A99" s="11">
        <v>41673</v>
      </c>
      <c r="B99" s="4">
        <v>358980011</v>
      </c>
      <c r="C99" s="4">
        <v>365869995</v>
      </c>
      <c r="D99" s="4">
        <v>337730011</v>
      </c>
      <c r="E99" s="4">
        <v>362100006</v>
      </c>
      <c r="F99">
        <v>4573200</v>
      </c>
      <c r="G99" s="12">
        <v>362100006</v>
      </c>
      <c r="H99">
        <f t="shared" si="3"/>
        <v>362.10000600000001</v>
      </c>
    </row>
    <row r="100" spans="1:8">
      <c r="A100" s="11">
        <v>41701</v>
      </c>
      <c r="B100" s="4">
        <v>35873999</v>
      </c>
      <c r="C100" s="4">
        <v>383109985</v>
      </c>
      <c r="D100" s="4">
        <v>330880005</v>
      </c>
      <c r="E100" s="4">
        <v>336369995</v>
      </c>
      <c r="F100">
        <v>3788100</v>
      </c>
      <c r="G100" s="12">
        <v>336369995</v>
      </c>
      <c r="H100">
        <f t="shared" si="3"/>
        <v>336.36999500000002</v>
      </c>
    </row>
    <row r="101" spans="1:8">
      <c r="A101" s="11">
        <v>41730</v>
      </c>
      <c r="B101" s="4">
        <v>338089996</v>
      </c>
      <c r="C101" s="4">
        <v>348299988</v>
      </c>
      <c r="D101" t="s">
        <v>25</v>
      </c>
      <c r="E101" s="4">
        <v>304130005</v>
      </c>
      <c r="F101">
        <v>6779300</v>
      </c>
      <c r="G101" s="12">
        <v>304130005</v>
      </c>
      <c r="H101">
        <f t="shared" si="3"/>
        <v>304.13000499999998</v>
      </c>
    </row>
    <row r="102" spans="1:8">
      <c r="A102" s="11">
        <v>41760</v>
      </c>
      <c r="B102" s="4">
        <v>304130005</v>
      </c>
      <c r="C102" s="4">
        <v>314869995</v>
      </c>
      <c r="D102" s="4">
        <v>284380005</v>
      </c>
      <c r="E102" s="4">
        <v>312549988</v>
      </c>
      <c r="F102">
        <v>3944700</v>
      </c>
      <c r="G102" s="12">
        <v>312549988</v>
      </c>
      <c r="H102">
        <f t="shared" si="3"/>
        <v>312.54998799999998</v>
      </c>
    </row>
    <row r="103" spans="1:8">
      <c r="A103" s="11">
        <v>41792</v>
      </c>
      <c r="B103" s="4">
        <v>312589996</v>
      </c>
      <c r="C103" s="4">
        <v>340720001</v>
      </c>
      <c r="D103" s="4">
        <v>303839996</v>
      </c>
      <c r="E103" s="4">
        <v>324779999</v>
      </c>
      <c r="F103">
        <v>3773800</v>
      </c>
      <c r="G103" s="12">
        <v>324779999</v>
      </c>
      <c r="H103">
        <f t="shared" si="3"/>
        <v>324.77999899999998</v>
      </c>
    </row>
    <row r="104" spans="1:8">
      <c r="A104" s="11">
        <v>41821</v>
      </c>
      <c r="B104" s="4">
        <v>325859985</v>
      </c>
      <c r="C104" s="4">
        <v>364850006</v>
      </c>
      <c r="D104" s="4">
        <v>311859985</v>
      </c>
      <c r="E104" s="4">
        <v>31298999</v>
      </c>
      <c r="F104">
        <v>4755300</v>
      </c>
      <c r="G104" s="12">
        <v>31298999</v>
      </c>
      <c r="H104">
        <v>312.98</v>
      </c>
    </row>
    <row r="105" spans="1:8">
      <c r="A105" s="11">
        <v>41852</v>
      </c>
      <c r="B105" s="4">
        <v>313690002</v>
      </c>
      <c r="C105" s="4">
        <v>346670013</v>
      </c>
      <c r="D105" s="4">
        <v>304589996</v>
      </c>
      <c r="E105" s="4">
        <v>339040009</v>
      </c>
      <c r="F105">
        <v>3046500</v>
      </c>
      <c r="G105" s="12">
        <v>339040009</v>
      </c>
      <c r="H105">
        <f t="shared" ref="H105:H121" si="4">G105/1000000</f>
        <v>339.040009</v>
      </c>
    </row>
    <row r="106" spans="1:8">
      <c r="A106" s="11">
        <v>41884</v>
      </c>
      <c r="B106" s="4">
        <v>339980011</v>
      </c>
      <c r="C106" s="4">
        <v>349380005</v>
      </c>
      <c r="D106" s="4">
        <v>317640015</v>
      </c>
      <c r="E106" s="4">
        <v>322440002</v>
      </c>
      <c r="F106">
        <v>3365100</v>
      </c>
      <c r="G106" s="12">
        <v>322440002</v>
      </c>
      <c r="H106">
        <f t="shared" si="4"/>
        <v>322.44000199999999</v>
      </c>
    </row>
    <row r="107" spans="1:8">
      <c r="A107" s="11">
        <v>41913</v>
      </c>
      <c r="B107" s="4">
        <v>322040009</v>
      </c>
      <c r="C107" s="4">
        <v>325160004</v>
      </c>
      <c r="D107" t="s">
        <v>24</v>
      </c>
      <c r="E107" s="4">
        <v>305459991</v>
      </c>
      <c r="F107">
        <v>5026100</v>
      </c>
      <c r="G107" s="12">
        <v>305459991</v>
      </c>
      <c r="H107">
        <f t="shared" si="4"/>
        <v>305.459991</v>
      </c>
    </row>
    <row r="108" spans="1:8">
      <c r="A108" s="11">
        <v>41946</v>
      </c>
      <c r="B108" s="4">
        <v>30623999</v>
      </c>
      <c r="C108" s="4">
        <v>34126001</v>
      </c>
      <c r="D108" s="4">
        <v>292290009</v>
      </c>
      <c r="E108" s="4">
        <v>338640015</v>
      </c>
      <c r="F108">
        <v>3790700</v>
      </c>
      <c r="G108" s="12">
        <v>338640015</v>
      </c>
      <c r="H108">
        <f t="shared" si="4"/>
        <v>338.64001500000001</v>
      </c>
    </row>
    <row r="109" spans="1:8">
      <c r="A109" s="11">
        <v>41974</v>
      </c>
      <c r="B109" s="4">
        <v>338119995</v>
      </c>
      <c r="C109" s="4">
        <v>340640015</v>
      </c>
      <c r="D109" s="4">
        <v>293029999</v>
      </c>
      <c r="E109" s="4">
        <v>310350006</v>
      </c>
      <c r="F109">
        <v>4038900</v>
      </c>
      <c r="G109" s="12">
        <v>310350006</v>
      </c>
      <c r="H109">
        <f t="shared" si="4"/>
        <v>310.35000600000001</v>
      </c>
    </row>
    <row r="110" spans="1:8">
      <c r="A110" s="11">
        <v>42006</v>
      </c>
      <c r="B110" s="4">
        <v>312579987</v>
      </c>
      <c r="C110" t="s">
        <v>22</v>
      </c>
      <c r="D110" t="s">
        <v>23</v>
      </c>
      <c r="E110" s="4">
        <v>354529999</v>
      </c>
      <c r="F110">
        <v>6344700</v>
      </c>
      <c r="G110" s="12">
        <v>354529999</v>
      </c>
      <c r="H110">
        <f t="shared" si="4"/>
        <v>354.52999899999998</v>
      </c>
    </row>
    <row r="111" spans="1:8">
      <c r="A111" s="11">
        <v>42037</v>
      </c>
      <c r="B111" s="4">
        <v>350049988</v>
      </c>
      <c r="C111" s="4">
        <v>389369995</v>
      </c>
      <c r="D111" s="4">
        <v>35001001</v>
      </c>
      <c r="E111" s="4">
        <v>380160004</v>
      </c>
      <c r="F111">
        <v>3860900</v>
      </c>
      <c r="G111" s="12">
        <v>380160004</v>
      </c>
      <c r="H111">
        <f t="shared" si="4"/>
        <v>380.16000400000001</v>
      </c>
    </row>
    <row r="112" spans="1:8">
      <c r="A112" s="11">
        <v>42065</v>
      </c>
      <c r="B112" s="4">
        <v>380850006</v>
      </c>
      <c r="C112" s="4">
        <v>388420013</v>
      </c>
      <c r="D112" s="4">
        <v>365649994</v>
      </c>
      <c r="E112" s="4">
        <v>372100006</v>
      </c>
      <c r="F112">
        <v>2636700</v>
      </c>
      <c r="G112" s="12">
        <v>372100006</v>
      </c>
      <c r="H112">
        <f t="shared" si="4"/>
        <v>372.10000600000001</v>
      </c>
    </row>
    <row r="113" spans="1:8">
      <c r="A113" s="11">
        <v>42095</v>
      </c>
      <c r="B113" s="4">
        <v>372100006</v>
      </c>
      <c r="C113" s="4">
        <v>452649994</v>
      </c>
      <c r="D113" s="4">
        <v>368339996</v>
      </c>
      <c r="E113" s="4">
        <v>421779999</v>
      </c>
      <c r="F113">
        <v>4192900</v>
      </c>
      <c r="G113" s="12">
        <v>421779999</v>
      </c>
      <c r="H113">
        <f t="shared" si="4"/>
        <v>421.77999899999998</v>
      </c>
    </row>
    <row r="114" spans="1:8">
      <c r="A114" s="11">
        <v>42125</v>
      </c>
      <c r="B114" s="4">
        <v>423820007</v>
      </c>
      <c r="C114" t="s">
        <v>21</v>
      </c>
      <c r="D114" s="4">
        <v>414549988</v>
      </c>
      <c r="E114" s="4">
        <v>429230011</v>
      </c>
      <c r="F114">
        <v>2749900</v>
      </c>
      <c r="G114" s="12">
        <v>429230011</v>
      </c>
      <c r="H114">
        <f t="shared" si="4"/>
        <v>429.23001099999999</v>
      </c>
    </row>
    <row r="115" spans="1:8">
      <c r="A115" s="11">
        <v>42156</v>
      </c>
      <c r="B115" s="4">
        <v>430399994</v>
      </c>
      <c r="C115" s="4">
        <v>447040009</v>
      </c>
      <c r="D115" s="4">
        <v>419140015</v>
      </c>
      <c r="E115" s="4">
        <v>434089996</v>
      </c>
      <c r="F115">
        <v>2617400</v>
      </c>
      <c r="G115" s="12">
        <v>434089996</v>
      </c>
      <c r="H115">
        <f t="shared" si="4"/>
        <v>434.08999599999999</v>
      </c>
    </row>
    <row r="116" spans="1:8">
      <c r="A116" s="11">
        <v>42186</v>
      </c>
      <c r="B116" s="4">
        <v>439350006</v>
      </c>
      <c r="C116" s="4">
        <v>580570007</v>
      </c>
      <c r="D116" s="4">
        <v>425570007</v>
      </c>
      <c r="E116" s="4">
        <v>536150024</v>
      </c>
      <c r="F116">
        <v>4777000</v>
      </c>
      <c r="G116" s="12">
        <v>536150024</v>
      </c>
      <c r="H116">
        <f t="shared" si="4"/>
        <v>536.15002400000003</v>
      </c>
    </row>
    <row r="117" spans="1:8">
      <c r="A117" s="11">
        <v>42219</v>
      </c>
      <c r="B117" s="4">
        <v>537450012</v>
      </c>
      <c r="C117" s="4">
        <v>54273999</v>
      </c>
      <c r="D117" t="s">
        <v>20</v>
      </c>
      <c r="E117" s="4">
        <v>512890015</v>
      </c>
      <c r="F117">
        <v>4088800</v>
      </c>
      <c r="G117" s="12">
        <v>512890015</v>
      </c>
      <c r="H117">
        <f t="shared" si="4"/>
        <v>512.89001499999995</v>
      </c>
    </row>
    <row r="118" spans="1:8">
      <c r="A118" s="11">
        <v>42248</v>
      </c>
      <c r="B118" s="4">
        <v>499140015</v>
      </c>
      <c r="C118" s="4">
        <v>549780029</v>
      </c>
      <c r="D118" t="s">
        <v>19</v>
      </c>
      <c r="E118" s="4">
        <v>511890015</v>
      </c>
      <c r="F118">
        <v>3846300</v>
      </c>
      <c r="G118" s="12">
        <v>511890015</v>
      </c>
      <c r="H118">
        <f t="shared" si="4"/>
        <v>511.89001500000001</v>
      </c>
    </row>
    <row r="119" spans="1:8">
      <c r="A119" s="11">
        <v>42278</v>
      </c>
      <c r="B119" t="s">
        <v>17</v>
      </c>
      <c r="C119" s="4">
        <v>630719971</v>
      </c>
      <c r="D119" t="s">
        <v>18</v>
      </c>
      <c r="E119" s="4">
        <v>625900024</v>
      </c>
      <c r="F119">
        <v>4588500</v>
      </c>
      <c r="G119" s="12">
        <v>625900024</v>
      </c>
      <c r="H119">
        <f t="shared" si="4"/>
        <v>625.90002400000003</v>
      </c>
    </row>
    <row r="120" spans="1:8">
      <c r="A120" s="11">
        <v>42310</v>
      </c>
      <c r="B120" s="4">
        <v>627130005</v>
      </c>
      <c r="C120" s="4">
        <v>68277002</v>
      </c>
      <c r="D120" s="4">
        <v>620409973</v>
      </c>
      <c r="E120" s="4">
        <v>664799988</v>
      </c>
      <c r="F120">
        <v>4627600</v>
      </c>
      <c r="G120" s="12">
        <v>664799988</v>
      </c>
      <c r="H120">
        <f t="shared" si="4"/>
        <v>664.79998799999998</v>
      </c>
    </row>
    <row r="121" spans="1:8">
      <c r="A121" s="11">
        <v>42339</v>
      </c>
      <c r="B121" t="s">
        <v>16</v>
      </c>
      <c r="C121" s="4">
        <v>696440002</v>
      </c>
      <c r="D121" s="4">
        <v>63527002</v>
      </c>
      <c r="E121" s="4">
        <v>675890015</v>
      </c>
      <c r="F121">
        <v>4244100</v>
      </c>
      <c r="G121" s="12">
        <v>675890015</v>
      </c>
      <c r="H121">
        <f t="shared" si="4"/>
        <v>675.89001499999995</v>
      </c>
    </row>
  </sheetData>
  <sortState ref="A2:H121">
    <sortCondition ref="A2:A12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AMA 10 Jahre</vt:lpstr>
      <vt:lpstr>KCV</vt:lpstr>
      <vt:lpstr>Aktienkurs amazon</vt:lpstr>
      <vt:lpstr>Historical Prices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Haberkorn</dc:creator>
  <cp:lastModifiedBy>Christoph Haberkorn</cp:lastModifiedBy>
  <dcterms:created xsi:type="dcterms:W3CDTF">2016-03-22T05:54:47Z</dcterms:created>
  <dcterms:modified xsi:type="dcterms:W3CDTF">2016-03-28T15:08:17Z</dcterms:modified>
</cp:coreProperties>
</file>